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tabRatio="874" activeTab="0"/>
  </bookViews>
  <sheets>
    <sheet name="計算書の利用について" sheetId="1" r:id="rId1"/>
    <sheet name="Ver2.5" sheetId="2" r:id="rId2"/>
    <sheet name="Ｖｅｒ2.6" sheetId="3" r:id="rId3"/>
  </sheets>
  <externalReferences>
    <externalReference r:id="rId6"/>
    <externalReference r:id="rId7"/>
  </externalReferences>
  <definedNames>
    <definedName name="_xlnm.Print_Area" localSheetId="1">'Ver2.5'!$A$1:$AB$50</definedName>
    <definedName name="_xlnm.Print_Area" localSheetId="2">'Ｖｅｒ2.6'!$A$1:$AB$52</definedName>
    <definedName name="あ" localSheetId="1">#REF!,#REF!,#REF!,#REF!,#REF!,#REF!,#REF!,#REF!,#REF!,#REF!,#REF!,#REF!,#REF!</definedName>
    <definedName name="あ" localSheetId="2">#REF!,#REF!,#REF!,#REF!,#REF!,#REF!,#REF!,#REF!,#REF!,#REF!,#REF!,#REF!,#REF!</definedName>
    <definedName name="あ">#REF!,#REF!,#REF!,#REF!,#REF!,#REF!,#REF!,#REF!,#REF!,#REF!,#REF!,#REF!,#REF!</definedName>
    <definedName name="ああ" localSheetId="1">#REF!,#REF!,#REF!,#REF!,#REF!,#REF!,#REF!,#REF!</definedName>
    <definedName name="ああ" localSheetId="2">#REF!,#REF!,#REF!,#REF!,#REF!,#REF!,#REF!,#REF!</definedName>
    <definedName name="ああ">#REF!,#REF!,#REF!,#REF!,#REF!,#REF!,#REF!,#REF!</definedName>
    <definedName name="あああ" localSheetId="1">#REF!,#REF!,#REF!,#REF!,#REF!,#REF!,#REF!,#REF!</definedName>
    <definedName name="あああ" localSheetId="2">#REF!,#REF!,#REF!,#REF!,#REF!,#REF!,#REF!,#REF!</definedName>
    <definedName name="あああ">#REF!,#REF!,#REF!,#REF!,#REF!,#REF!,#REF!,#REF!</definedName>
    <definedName name="あい" localSheetId="1">#REF!,#REF!,#REF!,#REF!,#REF!,#REF!,#REF!,#REF!</definedName>
    <definedName name="あい" localSheetId="2">#REF!,#REF!,#REF!,#REF!,#REF!,#REF!,#REF!,#REF!</definedName>
    <definedName name="あい">#REF!,#REF!,#REF!,#REF!,#REF!,#REF!,#REF!,#REF!</definedName>
    <definedName name="あいう" localSheetId="1">#REF!,#REF!,#REF!,#REF!,#REF!,#REF!,#REF!,#REF!,#REF!,#REF!,#REF!,#REF!,#REF!</definedName>
    <definedName name="あいう" localSheetId="2">#REF!,#REF!,#REF!,#REF!,#REF!,#REF!,#REF!,#REF!,#REF!,#REF!,#REF!,#REF!,#REF!</definedName>
    <definedName name="あいう">#REF!,#REF!,#REF!,#REF!,#REF!,#REF!,#REF!,#REF!,#REF!,#REF!,#REF!,#REF!,#REF!</definedName>
    <definedName name="あいうえ" localSheetId="1">#REF!,#REF!,#REF!,#REF!,#REF!,#REF!,#REF!,#REF!,#REF!,#REF!,#REF!,#REF!,#REF!</definedName>
    <definedName name="あいうえ" localSheetId="2">#REF!,#REF!,#REF!,#REF!,#REF!,#REF!,#REF!,#REF!,#REF!,#REF!,#REF!,#REF!,#REF!</definedName>
    <definedName name="あいうえ">#REF!,#REF!,#REF!,#REF!,#REF!,#REF!,#REF!,#REF!,#REF!,#REF!,#REF!,#REF!,#REF!</definedName>
    <definedName name="あいうえお" localSheetId="1">#REF!,#REF!,#REF!,#REF!,#REF!,#REF!,#REF!,#REF!,#REF!,#REF!,#REF!,#REF!,#REF!</definedName>
    <definedName name="あいうえお" localSheetId="2">#REF!,#REF!,#REF!,#REF!,#REF!,#REF!,#REF!,#REF!,#REF!,#REF!,#REF!,#REF!,#REF!</definedName>
    <definedName name="あいうえお">#REF!,#REF!,#REF!,#REF!,#REF!,#REF!,#REF!,#REF!,#REF!,#REF!,#REF!,#REF!,#REF!</definedName>
    <definedName name="か" localSheetId="1">#REF!,#REF!,#REF!,#REF!,#REF!,#REF!,#REF!,#REF!,#REF!,#REF!,#REF!,#REF!,#REF!</definedName>
    <definedName name="か" localSheetId="2">#REF!,#REF!,#REF!,#REF!,#REF!,#REF!,#REF!,#REF!,#REF!,#REF!,#REF!,#REF!,#REF!</definedName>
    <definedName name="か">#REF!,#REF!,#REF!,#REF!,#REF!,#REF!,#REF!,#REF!,#REF!,#REF!,#REF!,#REF!,#REF!</definedName>
    <definedName name="かきくけこ" localSheetId="1">#REF!,#REF!,#REF!,#REF!,#REF!,#REF!,#REF!,#REF!</definedName>
    <definedName name="かきくけこ" localSheetId="2">#REF!,#REF!,#REF!,#REF!,#REF!,#REF!,#REF!,#REF!</definedName>
    <definedName name="かきくけこ">#REF!,#REF!,#REF!,#REF!,#REF!,#REF!,#REF!,#REF!</definedName>
    <definedName name="さ" localSheetId="1">#REF!,#REF!,#REF!,#REF!,#REF!,#REF!,#REF!,#REF!,#REF!,#REF!,#REF!,#REF!,#REF!</definedName>
    <definedName name="さ" localSheetId="2">#REF!,#REF!,#REF!,#REF!,#REF!,#REF!,#REF!,#REF!,#REF!,#REF!,#REF!,#REF!,#REF!</definedName>
    <definedName name="さ">#REF!,#REF!,#REF!,#REF!,#REF!,#REF!,#REF!,#REF!,#REF!,#REF!,#REF!,#REF!,#REF!</definedName>
    <definedName name="さしす">'[1]認証制度名'!$B$2:$B$88</definedName>
    <definedName name="リスト" localSheetId="1">#REF!</definedName>
    <definedName name="リスト" localSheetId="2">#REF!</definedName>
    <definedName name="リスト">#REF!</definedName>
    <definedName name="わ" localSheetId="1">#REF!,#REF!,#REF!,#REF!,#REF!,#REF!,#REF!,#REF!,#REF!,#REF!,#REF!,#REF!,#REF!</definedName>
    <definedName name="わ" localSheetId="2">#REF!,#REF!,#REF!,#REF!,#REF!,#REF!,#REF!,#REF!,#REF!,#REF!,#REF!,#REF!,#REF!</definedName>
    <definedName name="わ">#REF!,#REF!,#REF!,#REF!,#REF!,#REF!,#REF!,#REF!,#REF!,#REF!,#REF!,#REF!,#REF!</definedName>
    <definedName name="選択" localSheetId="1">#REF!,#REF!,#REF!,#REF!,#REF!,#REF!,#REF!,#REF!</definedName>
    <definedName name="選択" localSheetId="2">#REF!,#REF!,#REF!,#REF!,#REF!,#REF!,#REF!,#REF!</definedName>
    <definedName name="選択">#REF!,#REF!,#REF!,#REF!,#REF!,#REF!,#REF!,#REF!</definedName>
    <definedName name="選択2" localSheetId="1">#REF!,#REF!,#REF!,#REF!,#REF!,#REF!,#REF!,#REF!,#REF!,#REF!,#REF!,#REF!,#REF!</definedName>
    <definedName name="選択2" localSheetId="2">#REF!,#REF!,#REF!,#REF!,#REF!,#REF!,#REF!,#REF!,#REF!,#REF!,#REF!,#REF!,#REF!</definedName>
    <definedName name="選択2">#REF!,#REF!,#REF!,#REF!,#REF!,#REF!,#REF!,#REF!,#REF!,#REF!,#REF!,#REF!,#REF!</definedName>
    <definedName name="認証制度名の一覧">'[2]認証制度名'!$B$2:$B$88</definedName>
  </definedNames>
  <calcPr fullCalcOnLoad="1"/>
</workbook>
</file>

<file path=xl/sharedStrings.xml><?xml version="1.0" encoding="utf-8"?>
<sst xmlns="http://schemas.openxmlformats.org/spreadsheetml/2006/main" count="217" uniqueCount="83">
  <si>
    <t>暖房設備一次エネルギー消費量</t>
  </si>
  <si>
    <t>MJ/(戸・年)</t>
  </si>
  <si>
    <t>冷房設備一次エネルギー消費量</t>
  </si>
  <si>
    <t>換気設備一次エネルギー消費量</t>
  </si>
  <si>
    <t>照明設備一次エネルギー消費量</t>
  </si>
  <si>
    <t>給湯設備一次エネルギー消費量</t>
  </si>
  <si>
    <t>全体としての評価結果</t>
  </si>
  <si>
    <t>エネルギー削減率（R）</t>
  </si>
  <si>
    <t>％</t>
  </si>
  <si>
    <t>太陽光発電を除く評価結果</t>
  </si>
  <si>
    <r>
      <t>エネルギー削減率（R</t>
    </r>
    <r>
      <rPr>
        <vertAlign val="subscript"/>
        <sz val="10.5"/>
        <rFont val="ＭＳ Ｐゴシック"/>
        <family val="3"/>
      </rPr>
      <t>0</t>
    </r>
    <r>
      <rPr>
        <sz val="10.5"/>
        <rFont val="ＭＳ Ｐゴシック"/>
        <family val="3"/>
      </rPr>
      <t>）</t>
    </r>
  </si>
  <si>
    <t>判定プログラム（国立研究開発法人建築研究所ホームページで公開）」にて計算した結果を転記してください。</t>
  </si>
  <si>
    <t>ＧJ/(戸・年)</t>
  </si>
  <si>
    <t>MJ/(戸・年)</t>
  </si>
  <si>
    <r>
      <rPr>
        <b/>
        <u val="single"/>
        <sz val="11"/>
        <rFont val="ＭＳ Ｐゴシック"/>
        <family val="3"/>
      </rPr>
      <t>基準</t>
    </r>
    <r>
      <rPr>
        <sz val="11"/>
        <rFont val="ＭＳ Ｐゴシック"/>
        <family val="3"/>
      </rPr>
      <t>一次エネルギー消費量</t>
    </r>
  </si>
  <si>
    <r>
      <rPr>
        <b/>
        <u val="single"/>
        <sz val="11"/>
        <rFont val="ＭＳ Ｐゴシック"/>
        <family val="3"/>
      </rPr>
      <t>設計</t>
    </r>
    <r>
      <rPr>
        <sz val="11"/>
        <rFont val="ＭＳ Ｐゴシック"/>
        <family val="3"/>
      </rPr>
      <t>一次エネルギー消費量</t>
    </r>
  </si>
  <si>
    <t>ＧJ/(戸・年)</t>
  </si>
  <si>
    <t>ＧJ/(戸・年)</t>
  </si>
  <si>
    <t>エネルギー消費削減量</t>
  </si>
  <si>
    <t>再生可能エネを加えた
設計一次エネルギー消費量</t>
  </si>
  <si>
    <t>太陽光発電等による削減量</t>
  </si>
  <si>
    <t>一次エネルギー消費量等の
評価結果</t>
  </si>
  <si>
    <t>←マイナスで記入。
　 利用がない場合は0を記入</t>
  </si>
  <si>
    <t>ゼロエネ相当</t>
  </si>
  <si>
    <t>２．省エネ基準一次エネルギー消費量算定方法による計算結果</t>
  </si>
  <si>
    <t>３．エネルギー削減量、エネルギー削減率の計算結果（ゼロ・エネルギーの評価）</t>
  </si>
  <si>
    <t>１．外皮性能</t>
  </si>
  <si>
    <t>地域区分</t>
  </si>
  <si>
    <t>地域</t>
  </si>
  <si>
    <t>UA値</t>
  </si>
  <si>
    <t>ηＡＣ値</t>
  </si>
  <si>
    <t>設計値</t>
  </si>
  <si>
    <t>基準値（省エネ基準）</t>
  </si>
  <si>
    <t>強化外皮基準</t>
  </si>
  <si>
    <t>ＵＡ</t>
  </si>
  <si>
    <t>強化ＵＡ</t>
  </si>
  <si>
    <t>ηＡＣ</t>
  </si>
  <si>
    <t>―</t>
  </si>
  <si>
    <t>外皮性能の省エネ基準への適合</t>
  </si>
  <si>
    <t>（１）住宅の一次エネルギー消費量 （1戸当り）</t>
  </si>
  <si>
    <t>建築物の名称</t>
  </si>
  <si>
    <t>※UA値、ηACとも設計値は必ず記入してください。</t>
  </si>
  <si>
    <r>
      <t>←</t>
    </r>
    <r>
      <rPr>
        <sz val="9"/>
        <rFont val="ＭＳ Ｐゴシック"/>
        <family val="3"/>
      </rPr>
      <t>利用がない場合は0を記入</t>
    </r>
  </si>
  <si>
    <t>Nearly ZEH</t>
  </si>
  <si>
    <t>再生可能エネを除いた
設計一次エネルギー消費量</t>
  </si>
  <si>
    <t>記入不要</t>
  </si>
  <si>
    <r>
      <t>発電量（コージェネレーション）</t>
    </r>
    <r>
      <rPr>
        <b/>
        <sz val="11"/>
        <rFont val="ＭＳ Ｐゴシック"/>
        <family val="3"/>
      </rPr>
      <t xml:space="preserve"> </t>
    </r>
  </si>
  <si>
    <t>発電量（太陽光発電）</t>
  </si>
  <si>
    <t>売電量</t>
  </si>
  <si>
    <t>（３）ＢＥＩ</t>
  </si>
  <si>
    <t>　</t>
  </si>
  <si>
    <t>一次エネルギー消費量（その他除く、再エネ除く）</t>
  </si>
  <si>
    <t>一次エネルギー消費量（その他除く）</t>
  </si>
  <si>
    <t>その他の設備</t>
  </si>
  <si>
    <t>（２）合計</t>
  </si>
  <si>
    <t>一次エネルギー消費量</t>
  </si>
  <si>
    <t>『ZEH』</t>
  </si>
  <si>
    <t>ZEH Oriented</t>
  </si>
  <si>
    <t>更なる強化ＵＡ</t>
  </si>
  <si>
    <t>参考</t>
  </si>
  <si>
    <t>※１）「１．外皮性能」には、計算にて算出したＵＡ値、ηＡＣ値を必ず転記してください。</t>
  </si>
  <si>
    <t>※２）「2．省エネ基準一次エネルギー消費量算定方法による計算結果」には、別途「住宅・住戸の省エネルギー性能の</t>
  </si>
  <si>
    <t>Neary ZEH+　 R0≧25%　100%&gt;R≧75%　更なる強化外皮基準（4・5地域についてはUA≦0.50としています。）</t>
  </si>
  <si>
    <t>ZEH+             R0≧25%　R≧100%　更なる強化外皮基準（4・5地域についてはUA≦0.50としています。）</t>
  </si>
  <si>
    <t>※3</t>
  </si>
  <si>
    <t>ZEH+</t>
  </si>
  <si>
    <t>Nearly ZEH+</t>
  </si>
  <si>
    <t>※4</t>
  </si>
  <si>
    <t>※４）ＢＥＬＳではＺＥＨ＋、Nearly ZEH+の表示は行いませんが、参考としてそれぞれ以下の条件で適否を判断しています。</t>
  </si>
  <si>
    <t>ＺＥＨ計算書（戸建住宅、併用住宅住戸用）</t>
  </si>
  <si>
    <t>※３）北側斜線及び高度地区において高度斜線が対象となる地域内で、敷地面積85㎡未満である必要があります。</t>
  </si>
  <si>
    <t>発電設備の発電量のうち自家消費分</t>
  </si>
  <si>
    <t>コジェネレーション設備の売電量に係る控除量</t>
  </si>
  <si>
    <t>売電量（コージェネレーション）</t>
  </si>
  <si>
    <t>売電量（太陽光発電）</t>
  </si>
  <si>
    <r>
      <t>←</t>
    </r>
    <r>
      <rPr>
        <sz val="9"/>
        <rFont val="ＭＳ Ｐゴシック"/>
        <family val="3"/>
      </rPr>
      <t>利用がない場合は0を記入</t>
    </r>
  </si>
  <si>
    <t>再生可能エネを除く評価結果</t>
  </si>
  <si>
    <t>（Ｈ28基準_Ver2.6以降用）</t>
  </si>
  <si>
    <t>（Ｈ28基準_Ver2.5用）</t>
  </si>
  <si>
    <t>はじめに（お読みください）</t>
  </si>
  <si>
    <t>１）本エクセルシートはＺＥＨロードマップに準拠して作成しており、一戸建て住宅及び併用住宅の住戸に使用可能です。</t>
  </si>
  <si>
    <t>　　WebプログラムのVerを確認し、適切な計算書をご利用ください。</t>
  </si>
  <si>
    <r>
      <t>２）国立研究開発法人建築研究所が提供するＷｅｂプログラムのVerにより、</t>
    </r>
    <r>
      <rPr>
        <sz val="11"/>
        <color indexed="30"/>
        <rFont val="ＭＳ Ｐゴシック"/>
        <family val="3"/>
      </rPr>
      <t>Ver2.5用</t>
    </r>
    <r>
      <rPr>
        <sz val="11"/>
        <color theme="1"/>
        <rFont val="Calibri"/>
        <family val="3"/>
      </rPr>
      <t>と</t>
    </r>
    <r>
      <rPr>
        <sz val="11"/>
        <color indexed="10"/>
        <rFont val="ＭＳ Ｐゴシック"/>
        <family val="3"/>
      </rPr>
      <t>Ver2.6以降用</t>
    </r>
    <r>
      <rPr>
        <sz val="11"/>
        <color theme="1"/>
        <rFont val="Calibri"/>
        <family val="3"/>
      </rPr>
      <t>をご用意しています。</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</si>
</sst>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quot;"/>
    <numFmt numFmtId="177" formatCode="0.0_ "/>
    <numFmt numFmtId="178" formatCode="0.00_ "/>
    <numFmt numFmtId="179" formatCode="0.00_);[Red]\(0.00\)"/>
    <numFmt numFmtId="180" formatCode="0.000_ "/>
    <numFmt numFmtId="181" formatCode="[$-411]ggge&quot;年&quot;m&quot;月&quot;d&quot;日&quot;;@"/>
    <numFmt numFmtId="182" formatCode="0&quot;枚&quot;"/>
    <numFmt numFmtId="183" formatCode="0.0&quot;ｗ&quot;"/>
    <numFmt numFmtId="184" formatCode="#,##0\ &quot;円&quot;"/>
    <numFmt numFmtId="185" formatCode="#,##0,\ &quot;千円&quot;"/>
    <numFmt numFmtId="186" formatCode="#,##0_ ;[Red]\-#,##0\ "/>
    <numFmt numFmtId="187" formatCode="#,##0_ "/>
    <numFmt numFmtId="188" formatCode="#,##0.00_ "/>
    <numFmt numFmtId="189" formatCode="#,##0_);[Red]\(#,##0\)"/>
    <numFmt numFmtId="190" formatCode="#,##0.0_ "/>
    <numFmt numFmtId="191" formatCode="#,##0,\ &quot;千円)&quot;"/>
    <numFmt numFmtId="192" formatCode="##.00&quot;kw&quot;"/>
    <numFmt numFmtId="193" formatCode="##.0&quot;度&quot;"/>
    <numFmt numFmtId="194" formatCode="#,##0.00_);[Red]\(#,##0.00\)"/>
    <numFmt numFmtId="195" formatCode="#,##0.000_ "/>
    <numFmt numFmtId="196" formatCode="#,##0.0;[Red]\-#,##0.0"/>
    <numFmt numFmtId="197" formatCode="yyyy&quot;年&quot;m&quot;月&quot;d&quot;日&quot;;@"/>
    <numFmt numFmtId="198" formatCode="0.00_ &quot;㎡&quot;"/>
    <numFmt numFmtId="199" formatCode="#;\-#;&quot;&quot;;@"/>
    <numFmt numFmtId="200" formatCode="#,##0.0"/>
    <numFmt numFmtId="201" formatCode="0_);[Red]\(0\)"/>
    <numFmt numFmtId="202" formatCode="0_ "/>
    <numFmt numFmtId="203" formatCode="0_ ;[Red]\-0\ "/>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4"/>
      <name val="ＭＳ Ｐゴシック"/>
      <family val="3"/>
    </font>
    <font>
      <sz val="12"/>
      <name val="ＭＳ Ｐゴシック"/>
      <family val="3"/>
    </font>
    <font>
      <sz val="10"/>
      <name val="ＭＳ Ｐゴシック"/>
      <family val="3"/>
    </font>
    <font>
      <sz val="10.5"/>
      <name val="ＭＳ Ｐゴシック"/>
      <family val="3"/>
    </font>
    <font>
      <b/>
      <sz val="11"/>
      <name val="ＭＳ Ｐゴシック"/>
      <family val="3"/>
    </font>
    <font>
      <sz val="12"/>
      <name val="Arial"/>
      <family val="2"/>
    </font>
    <font>
      <b/>
      <sz val="12"/>
      <name val="Arial"/>
      <family val="2"/>
    </font>
    <font>
      <b/>
      <u val="single"/>
      <sz val="11"/>
      <name val="ＭＳ Ｐゴシック"/>
      <family val="3"/>
    </font>
    <font>
      <vertAlign val="subscript"/>
      <sz val="10.5"/>
      <name val="ＭＳ Ｐゴシック"/>
      <family val="3"/>
    </font>
    <font>
      <b/>
      <i/>
      <sz val="10.5"/>
      <name val="ＭＳ Ｐゴシック"/>
      <family val="3"/>
    </font>
    <font>
      <b/>
      <i/>
      <sz val="11"/>
      <name val="ＭＳ Ｐゴシック"/>
      <family val="3"/>
    </font>
    <font>
      <sz val="8"/>
      <name val="ＭＳ Ｐゴシック"/>
      <family val="3"/>
    </font>
    <font>
      <b/>
      <sz val="12"/>
      <name val="ＭＳ Ｐゴシック"/>
      <family val="3"/>
    </font>
    <font>
      <b/>
      <sz val="10"/>
      <name val="ＭＳ Ｐゴシック"/>
      <family val="3"/>
    </font>
    <font>
      <sz val="11"/>
      <color indexed="10"/>
      <name val="ＭＳ Ｐゴシック"/>
      <family val="3"/>
    </font>
    <font>
      <sz val="11"/>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
      <patternFill patternType="solid">
        <fgColor theme="0" tint="-0.2499399930238723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dotted"/>
      <bottom/>
    </border>
    <border>
      <left style="hair"/>
      <right/>
      <top style="dotted"/>
      <bottom/>
    </border>
    <border>
      <left/>
      <right style="medium"/>
      <top style="dotted"/>
      <bottom/>
    </border>
    <border>
      <left style="hair"/>
      <right/>
      <top/>
      <bottom/>
    </border>
    <border>
      <left/>
      <right style="medium"/>
      <top>
        <color indexed="63"/>
      </top>
      <bottom>
        <color indexed="63"/>
      </bottom>
    </border>
    <border>
      <left style="hair"/>
      <right/>
      <top style="thin"/>
      <bottom/>
    </border>
    <border>
      <left/>
      <right/>
      <top style="thin"/>
      <bottom/>
    </border>
    <border>
      <left/>
      <right style="medium"/>
      <top style="thin"/>
      <bottom/>
    </border>
    <border>
      <left style="medium"/>
      <right/>
      <top style="medium"/>
      <bottom/>
    </border>
    <border>
      <left style="thin"/>
      <right style="thin"/>
      <top style="thin"/>
      <bottom style="thin"/>
    </border>
    <border>
      <left/>
      <right/>
      <top/>
      <bottom style="medium"/>
    </border>
    <border>
      <left style="medium"/>
      <right/>
      <top style="thin"/>
      <bottom style="dotted"/>
    </border>
    <border>
      <left/>
      <right/>
      <top style="thin"/>
      <bottom style="dotted"/>
    </border>
    <border>
      <left/>
      <right style="medium"/>
      <top style="thin"/>
      <bottom style="dotted"/>
    </border>
    <border>
      <left style="medium"/>
      <right/>
      <top style="dotted"/>
      <bottom>
        <color indexed="63"/>
      </bottom>
    </border>
    <border>
      <left/>
      <right style="dotted"/>
      <top style="dotted"/>
      <bottom>
        <color indexed="63"/>
      </bottom>
    </border>
    <border>
      <left style="dotted"/>
      <right style="dotted"/>
      <top style="medium"/>
      <bottom>
        <color indexed="63"/>
      </bottom>
    </border>
    <border>
      <left style="dotted"/>
      <right>
        <color indexed="63"/>
      </right>
      <top style="dotted"/>
      <bottom style="thin"/>
    </border>
    <border>
      <left/>
      <right/>
      <top style="dotted"/>
      <bottom style="thin"/>
    </border>
    <border>
      <left>
        <color indexed="63"/>
      </left>
      <right style="dotted"/>
      <top style="dotted"/>
      <bottom style="thin"/>
    </border>
    <border>
      <left style="hair"/>
      <right/>
      <top style="dotted"/>
      <bottom style="dotted"/>
    </border>
    <border>
      <left/>
      <right/>
      <top style="dotted"/>
      <bottom style="dotted"/>
    </border>
    <border>
      <left/>
      <right style="dotted"/>
      <top style="dotted"/>
      <bottom style="dotted"/>
    </border>
    <border>
      <left style="dotted"/>
      <right/>
      <top style="dotted"/>
      <bottom style="dotted"/>
    </border>
    <border>
      <left style="dotted"/>
      <right/>
      <top style="thin"/>
      <bottom/>
    </border>
    <border>
      <left/>
      <right style="medium"/>
      <top style="dotted"/>
      <bottom style="dotted"/>
    </border>
    <border>
      <left style="medium"/>
      <right/>
      <top style="dotted"/>
      <bottom style="dotted"/>
    </border>
    <border>
      <left style="medium"/>
      <right style="dotted"/>
      <top style="dotted"/>
      <bottom style="dotted"/>
    </border>
    <border>
      <left style="dotted"/>
      <right style="dotted"/>
      <top style="dotted"/>
      <bottom style="dotted"/>
    </border>
    <border>
      <left style="medium"/>
      <right>
        <color indexed="63"/>
      </right>
      <top style="dotted"/>
      <bottom style="thin"/>
    </border>
    <border>
      <left/>
      <right style="medium"/>
      <top style="medium"/>
      <bottom>
        <color indexed="63"/>
      </bottom>
    </border>
    <border>
      <left/>
      <right style="dotted"/>
      <top style="thin"/>
      <bottom/>
    </border>
    <border>
      <left/>
      <right style="medium"/>
      <top style="dotted"/>
      <bottom style="thin"/>
    </border>
    <border>
      <left style="medium"/>
      <right style="dotted"/>
      <top style="dotted"/>
      <bottom style="medium"/>
    </border>
    <border>
      <left style="dotted"/>
      <right style="dotted"/>
      <top style="dotted"/>
      <bottom style="medium"/>
    </border>
    <border>
      <left style="dotted"/>
      <right/>
      <top>
        <color indexed="63"/>
      </top>
      <bottom style="dotted"/>
    </border>
    <border>
      <left/>
      <right/>
      <top>
        <color indexed="63"/>
      </top>
      <bottom style="dotted"/>
    </border>
    <border>
      <left/>
      <right style="dotted"/>
      <top>
        <color indexed="63"/>
      </top>
      <bottom style="dotted"/>
    </border>
    <border>
      <left/>
      <right style="thin"/>
      <top/>
      <bottom/>
    </border>
    <border>
      <left style="thin"/>
      <right style="thin"/>
      <top/>
      <bottom/>
    </border>
    <border>
      <left style="thin"/>
      <right/>
      <top/>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thin"/>
      <bottom/>
    </border>
    <border>
      <left style="medium"/>
      <right style="hair"/>
      <top style="medium"/>
      <bottom style="medium"/>
    </border>
    <border>
      <left style="hair"/>
      <right style="hair"/>
      <top style="medium"/>
      <bottom style="medium"/>
    </border>
    <border>
      <left style="dotted"/>
      <right>
        <color indexed="63"/>
      </right>
      <top style="medium"/>
      <bottom style="dotted"/>
    </border>
    <border>
      <left/>
      <right/>
      <top style="medium"/>
      <bottom style="dotted"/>
    </border>
    <border>
      <left/>
      <right style="medium"/>
      <top style="medium"/>
      <bottom style="dotted"/>
    </border>
    <border>
      <left/>
      <right style="dotted"/>
      <top style="thin"/>
      <bottom style="dotted"/>
    </border>
    <border>
      <left style="dotted"/>
      <right/>
      <top/>
      <bottom/>
    </border>
    <border>
      <left style="dotted"/>
      <right>
        <color indexed="63"/>
      </right>
      <top>
        <color indexed="63"/>
      </top>
      <bottom style="thin"/>
    </border>
    <border>
      <left/>
      <right/>
      <top/>
      <bottom style="thin"/>
    </border>
    <border>
      <left/>
      <right style="medium"/>
      <top>
        <color indexed="63"/>
      </top>
      <bottom style="thin"/>
    </border>
    <border>
      <left style="dotted"/>
      <right/>
      <top style="thin"/>
      <bottom style="dotted"/>
    </border>
    <border>
      <left style="medium"/>
      <right/>
      <top/>
      <bottom/>
    </border>
    <border>
      <left style="medium"/>
      <right/>
      <top/>
      <bottom style="medium"/>
    </border>
    <border>
      <left style="hair"/>
      <right/>
      <top style="thin"/>
      <bottom style="dotted"/>
    </border>
    <border>
      <left/>
      <right style="hair"/>
      <top style="thin"/>
      <bottom style="dotted"/>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thin"/>
      <right/>
      <top style="dotted"/>
      <bottom style="medium"/>
    </border>
    <border>
      <left/>
      <right/>
      <top style="dotted"/>
      <bottom style="medium"/>
    </border>
    <border>
      <left/>
      <right style="hair"/>
      <top style="dotted"/>
      <bottom style="dotted"/>
    </border>
    <border>
      <left style="thin"/>
      <right>
        <color indexed="63"/>
      </right>
      <top style="thin"/>
      <bottom>
        <color indexed="63"/>
      </bottom>
    </border>
    <border>
      <left/>
      <right style="thin"/>
      <top style="thin"/>
      <bottom/>
    </border>
    <border>
      <left style="thin"/>
      <right/>
      <top/>
      <bottom style="medium"/>
    </border>
    <border>
      <left/>
      <right style="thin"/>
      <top/>
      <bottom style="medium"/>
    </border>
    <border>
      <left style="thin"/>
      <right/>
      <top>
        <color indexed="63"/>
      </top>
      <bottom style="dotted"/>
    </border>
    <border>
      <left/>
      <right style="hair"/>
      <top>
        <color indexed="63"/>
      </top>
      <bottom style="dotted"/>
    </border>
    <border>
      <left style="thin"/>
      <right/>
      <top style="dotted"/>
      <bottom style="thin"/>
    </border>
    <border>
      <left style="thin"/>
      <right/>
      <top style="dotted"/>
      <bottom style="dotted"/>
    </border>
    <border>
      <left>
        <color indexed="63"/>
      </left>
      <right style="thin"/>
      <top style="dotted"/>
      <bottom style="dotted"/>
    </border>
    <border>
      <left style="hair"/>
      <right/>
      <top style="dotted"/>
      <bottom style="medium"/>
    </border>
    <border>
      <left/>
      <right style="medium"/>
      <top style="dotted"/>
      <bottom style="medium"/>
    </border>
    <border>
      <left style="thin"/>
      <right/>
      <top style="dotted"/>
      <bottom>
        <color indexed="63"/>
      </bottom>
    </border>
    <border>
      <left/>
      <right style="hair"/>
      <top style="dotted"/>
      <bottom>
        <color indexed="63"/>
      </bottom>
    </border>
    <border>
      <left style="thin"/>
      <right>
        <color indexed="63"/>
      </right>
      <top style="medium"/>
      <bottom>
        <color indexed="63"/>
      </bottom>
    </border>
    <border>
      <left/>
      <right style="thin"/>
      <top style="medium"/>
      <bottom/>
    </border>
    <border>
      <left style="thin"/>
      <right>
        <color indexed="63"/>
      </right>
      <top>
        <color indexed="63"/>
      </top>
      <bottom style="thin"/>
    </border>
    <border>
      <left/>
      <right style="thin"/>
      <top/>
      <bottom style="thin"/>
    </border>
    <border>
      <left style="thin"/>
      <right/>
      <top style="medium"/>
      <bottom style="dotted"/>
    </border>
    <border>
      <left/>
      <right style="thin"/>
      <top style="medium"/>
      <bottom style="dotted"/>
    </border>
    <border>
      <left/>
      <right style="hair"/>
      <top style="medium"/>
      <bottom style="dotted"/>
    </border>
    <border>
      <left style="hair"/>
      <right/>
      <top style="medium"/>
      <bottom style="dotted"/>
    </border>
    <border>
      <left style="dotted"/>
      <right/>
      <top style="thin"/>
      <bottom style="medium"/>
    </border>
    <border>
      <left/>
      <right/>
      <top style="thin"/>
      <bottom style="medium"/>
    </border>
    <border>
      <left/>
      <right style="dotted"/>
      <top style="thin"/>
      <bottom style="medium"/>
    </border>
    <border>
      <left style="thin"/>
      <right/>
      <top style="thin"/>
      <bottom style="dotted"/>
    </border>
    <border>
      <left/>
      <right style="thin"/>
      <top style="thin"/>
      <bottom style="dotted"/>
    </border>
    <border>
      <left style="hair"/>
      <right/>
      <top style="dotted"/>
      <bottom style="thin"/>
    </border>
    <border>
      <left/>
      <right style="medium"/>
      <top style="thin"/>
      <bottom style="medium"/>
    </border>
    <border>
      <left style="medium"/>
      <right/>
      <top style="thin"/>
      <bottom style="medium"/>
    </border>
    <border>
      <left style="dotted"/>
      <right>
        <color indexed="63"/>
      </right>
      <top style="dotted"/>
      <bottom style="medium"/>
    </border>
    <border>
      <left>
        <color indexed="63"/>
      </left>
      <right style="dotted"/>
      <top style="dotted"/>
      <bottom style="medium"/>
    </border>
    <border diagonalDown="1">
      <left style="dotted"/>
      <right>
        <color indexed="63"/>
      </right>
      <top style="dotted"/>
      <bottom style="medium"/>
      <diagonal style="thin"/>
    </border>
    <border diagonalDown="1">
      <left>
        <color indexed="63"/>
      </left>
      <right>
        <color indexed="63"/>
      </right>
      <top style="dotted"/>
      <bottom style="medium"/>
      <diagonal style="thin"/>
    </border>
    <border diagonalDown="1">
      <left>
        <color indexed="63"/>
      </left>
      <right style="medium"/>
      <top style="dotted"/>
      <bottom style="medium"/>
      <diagonal style="thin"/>
    </border>
    <border>
      <left style="dotted"/>
      <right style="dotted"/>
      <top style="medium"/>
      <bottom style="dotted"/>
    </border>
    <border>
      <left/>
      <right style="dotted"/>
      <top>
        <color indexed="63"/>
      </top>
      <bottom/>
    </border>
    <border>
      <left style="medium"/>
      <right/>
      <top/>
      <bottom style="thin"/>
    </border>
    <border>
      <left>
        <color indexed="63"/>
      </left>
      <right style="dotted"/>
      <top>
        <color indexed="63"/>
      </top>
      <bottom style="thin"/>
    </border>
    <border>
      <left style="dotted"/>
      <right style="dotted"/>
      <top>
        <color indexed="63"/>
      </top>
      <bottom style="dotted"/>
    </border>
    <border>
      <left/>
      <right style="medium"/>
      <top>
        <color indexed="63"/>
      </top>
      <bottom style="dotted"/>
    </border>
    <border>
      <left style="double"/>
      <right>
        <color indexed="63"/>
      </right>
      <top style="medium"/>
      <bottom style="medium"/>
    </border>
    <border>
      <left style="hair"/>
      <right style="medium"/>
      <top style="medium"/>
      <bottom style="medium"/>
    </border>
    <border>
      <left>
        <color indexed="63"/>
      </left>
      <right style="double"/>
      <top style="medium"/>
      <bottom style="medium"/>
    </border>
    <border>
      <left style="dotted"/>
      <right>
        <color indexed="63"/>
      </right>
      <top style="dotted"/>
      <bottom>
        <color indexed="63"/>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56" fillId="32" borderId="0" applyNumberFormat="0" applyBorder="0" applyAlignment="0" applyProtection="0"/>
  </cellStyleXfs>
  <cellXfs count="299">
    <xf numFmtId="0" fontId="0" fillId="0" borderId="0" xfId="0" applyFont="1" applyAlignment="1">
      <alignment vertical="center"/>
    </xf>
    <xf numFmtId="0" fontId="4" fillId="0" borderId="0" xfId="67" applyFont="1" applyFill="1" applyBorder="1" applyAlignment="1" applyProtection="1">
      <alignment horizontal="center" vertical="center"/>
      <protection/>
    </xf>
    <xf numFmtId="0" fontId="3" fillId="33" borderId="0" xfId="67" applyFill="1" applyProtection="1">
      <alignment vertical="center"/>
      <protection/>
    </xf>
    <xf numFmtId="0" fontId="5" fillId="33" borderId="0" xfId="67" applyFont="1" applyFill="1" applyAlignment="1" applyProtection="1">
      <alignment horizontal="right" vertical="center"/>
      <protection/>
    </xf>
    <xf numFmtId="0" fontId="3" fillId="0" borderId="0" xfId="67" applyProtection="1">
      <alignment vertical="center"/>
      <protection/>
    </xf>
    <xf numFmtId="0" fontId="7" fillId="33" borderId="0" xfId="67" applyFont="1" applyFill="1" applyProtection="1">
      <alignment vertical="center"/>
      <protection/>
    </xf>
    <xf numFmtId="0" fontId="3" fillId="0" borderId="0" xfId="67" applyFill="1" applyProtection="1">
      <alignment vertical="center"/>
      <protection/>
    </xf>
    <xf numFmtId="0" fontId="3" fillId="0" borderId="0" xfId="67" applyFill="1" applyBorder="1" applyAlignment="1" applyProtection="1">
      <alignment vertical="center"/>
      <protection/>
    </xf>
    <xf numFmtId="0" fontId="12" fillId="33" borderId="0" xfId="67" applyFont="1" applyFill="1" applyProtection="1">
      <alignment vertical="center"/>
      <protection/>
    </xf>
    <xf numFmtId="0" fontId="3" fillId="33" borderId="10" xfId="67" applyFill="1" applyBorder="1" applyAlignment="1" applyProtection="1">
      <alignment vertical="center"/>
      <protection/>
    </xf>
    <xf numFmtId="0" fontId="3" fillId="0" borderId="10" xfId="67" applyFill="1" applyBorder="1" applyAlignment="1" applyProtection="1">
      <alignment vertical="center"/>
      <protection/>
    </xf>
    <xf numFmtId="38" fontId="3" fillId="0" borderId="10" xfId="54" applyFont="1" applyFill="1" applyBorder="1" applyAlignment="1" applyProtection="1">
      <alignment vertical="center"/>
      <protection/>
    </xf>
    <xf numFmtId="0" fontId="4" fillId="0" borderId="10" xfId="67" applyFont="1" applyFill="1" applyBorder="1" applyAlignment="1" applyProtection="1">
      <alignment horizontal="center" vertical="center"/>
      <protection/>
    </xf>
    <xf numFmtId="0" fontId="7" fillId="0" borderId="0" xfId="67" applyFont="1" applyProtection="1">
      <alignment vertical="center"/>
      <protection/>
    </xf>
    <xf numFmtId="0" fontId="8" fillId="0" borderId="0" xfId="67" applyFont="1" applyFill="1" applyBorder="1" applyAlignment="1" applyProtection="1">
      <alignment horizontal="center" vertical="center" textRotation="255" wrapText="1"/>
      <protection/>
    </xf>
    <xf numFmtId="0" fontId="8" fillId="0" borderId="0" xfId="67" applyFont="1" applyFill="1" applyBorder="1" applyAlignment="1" applyProtection="1">
      <alignment horizontal="center" vertical="center" wrapText="1"/>
      <protection/>
    </xf>
    <xf numFmtId="0" fontId="8" fillId="0" borderId="0" xfId="67" applyFont="1" applyFill="1" applyBorder="1" applyAlignment="1" applyProtection="1">
      <alignment vertical="center"/>
      <protection/>
    </xf>
    <xf numFmtId="196" fontId="11" fillId="34" borderId="0" xfId="54" applyNumberFormat="1" applyFont="1" applyFill="1" applyBorder="1" applyAlignment="1" applyProtection="1">
      <alignment vertical="center"/>
      <protection/>
    </xf>
    <xf numFmtId="0" fontId="7" fillId="33" borderId="0" xfId="0" applyFont="1" applyFill="1" applyAlignment="1" applyProtection="1">
      <alignment vertical="center"/>
      <protection/>
    </xf>
    <xf numFmtId="0" fontId="3" fillId="0" borderId="0" xfId="67" applyProtection="1">
      <alignment vertical="center"/>
      <protection hidden="1"/>
    </xf>
    <xf numFmtId="0" fontId="3" fillId="33" borderId="0" xfId="67" applyFill="1" applyProtection="1">
      <alignment vertical="center"/>
      <protection hidden="1"/>
    </xf>
    <xf numFmtId="0" fontId="3" fillId="0" borderId="0" xfId="67" applyFill="1" applyProtection="1">
      <alignment vertical="center"/>
      <protection hidden="1"/>
    </xf>
    <xf numFmtId="0" fontId="14" fillId="0" borderId="0" xfId="67" applyFont="1" applyFill="1" applyBorder="1" applyAlignment="1" applyProtection="1">
      <alignment vertical="center"/>
      <protection/>
    </xf>
    <xf numFmtId="0" fontId="3" fillId="0" borderId="11" xfId="67" applyFill="1" applyBorder="1" applyAlignment="1" applyProtection="1">
      <alignment vertical="center"/>
      <protection/>
    </xf>
    <xf numFmtId="0" fontId="3" fillId="0" borderId="12" xfId="67" applyFill="1" applyBorder="1" applyAlignment="1" applyProtection="1">
      <alignment vertical="center"/>
      <protection/>
    </xf>
    <xf numFmtId="0" fontId="3" fillId="0" borderId="13" xfId="67" applyFill="1" applyBorder="1" applyAlignment="1" applyProtection="1">
      <alignment vertical="center"/>
      <protection/>
    </xf>
    <xf numFmtId="0" fontId="3" fillId="0" borderId="14" xfId="67" applyFill="1" applyBorder="1" applyAlignment="1" applyProtection="1">
      <alignment vertical="center"/>
      <protection/>
    </xf>
    <xf numFmtId="0" fontId="3" fillId="0" borderId="15" xfId="67" applyFill="1" applyBorder="1" applyAlignment="1" applyProtection="1">
      <alignment vertical="center"/>
      <protection/>
    </xf>
    <xf numFmtId="0" fontId="16" fillId="0" borderId="11" xfId="67" applyFont="1" applyFill="1" applyBorder="1" applyAlignment="1" applyProtection="1">
      <alignment vertical="center"/>
      <protection/>
    </xf>
    <xf numFmtId="0" fontId="3" fillId="0" borderId="16" xfId="67" applyFill="1" applyBorder="1" applyAlignment="1" applyProtection="1">
      <alignment vertical="center"/>
      <protection/>
    </xf>
    <xf numFmtId="0" fontId="3" fillId="0" borderId="17" xfId="67" applyFill="1" applyBorder="1" applyAlignment="1" applyProtection="1">
      <alignment vertical="center"/>
      <protection/>
    </xf>
    <xf numFmtId="0" fontId="3" fillId="0" borderId="18" xfId="67" applyFill="1" applyBorder="1" applyAlignment="1" applyProtection="1">
      <alignment vertical="center"/>
      <protection/>
    </xf>
    <xf numFmtId="0" fontId="15" fillId="0" borderId="0" xfId="67" applyFont="1" applyFill="1" applyBorder="1" applyAlignment="1" applyProtection="1">
      <alignment vertical="center"/>
      <protection/>
    </xf>
    <xf numFmtId="0" fontId="3" fillId="33" borderId="0" xfId="67" applyFont="1" applyFill="1" applyProtection="1">
      <alignment vertical="center"/>
      <protection/>
    </xf>
    <xf numFmtId="0" fontId="6" fillId="33" borderId="0" xfId="67" applyFont="1" applyFill="1" applyProtection="1">
      <alignment vertical="center"/>
      <protection/>
    </xf>
    <xf numFmtId="0" fontId="3" fillId="33" borderId="0" xfId="67" applyFont="1" applyFill="1" applyBorder="1" applyAlignment="1" applyProtection="1">
      <alignment horizontal="center" vertical="center"/>
      <protection/>
    </xf>
    <xf numFmtId="0" fontId="3" fillId="0" borderId="10" xfId="67" applyFont="1" applyFill="1" applyBorder="1" applyAlignment="1" applyProtection="1">
      <alignment horizontal="center" vertical="center"/>
      <protection/>
    </xf>
    <xf numFmtId="0" fontId="3" fillId="0" borderId="19" xfId="67" applyFont="1" applyFill="1" applyBorder="1" applyAlignment="1" applyProtection="1">
      <alignment horizontal="center" vertical="center"/>
      <protection/>
    </xf>
    <xf numFmtId="0" fontId="3" fillId="33" borderId="20" xfId="67" applyFill="1" applyBorder="1" applyAlignment="1" applyProtection="1">
      <alignment horizontal="center" vertical="center"/>
      <protection/>
    </xf>
    <xf numFmtId="178" fontId="3" fillId="33" borderId="20" xfId="67" applyNumberFormat="1" applyFill="1" applyBorder="1" applyAlignment="1" applyProtection="1">
      <alignment horizontal="center" vertical="center"/>
      <protection/>
    </xf>
    <xf numFmtId="177" fontId="3" fillId="33" borderId="20" xfId="67" applyNumberFormat="1" applyFill="1" applyBorder="1" applyAlignment="1" applyProtection="1">
      <alignment horizontal="center" vertical="center"/>
      <protection/>
    </xf>
    <xf numFmtId="0" fontId="17" fillId="33" borderId="21" xfId="67" applyFont="1" applyFill="1" applyBorder="1" applyAlignment="1" applyProtection="1">
      <alignment vertical="center"/>
      <protection/>
    </xf>
    <xf numFmtId="0" fontId="3" fillId="0" borderId="0" xfId="67" applyFont="1" applyFill="1" applyBorder="1" applyAlignment="1" applyProtection="1">
      <alignment vertical="center" wrapText="1"/>
      <protection/>
    </xf>
    <xf numFmtId="199" fontId="3" fillId="0" borderId="0" xfId="67" applyNumberFormat="1" applyFont="1" applyFill="1" applyBorder="1" applyAlignment="1" applyProtection="1">
      <alignment horizontal="left" vertical="center" wrapText="1"/>
      <protection locked="0"/>
    </xf>
    <xf numFmtId="0" fontId="57" fillId="33" borderId="0" xfId="67" applyFont="1" applyFill="1" applyProtection="1">
      <alignment vertical="center"/>
      <protection/>
    </xf>
    <xf numFmtId="0" fontId="15" fillId="0" borderId="0" xfId="67" applyFont="1" applyFill="1" applyBorder="1" applyAlignment="1" applyProtection="1">
      <alignment horizontal="center" vertical="center"/>
      <protection/>
    </xf>
    <xf numFmtId="196" fontId="11" fillId="34" borderId="0" xfId="54" applyNumberFormat="1" applyFont="1" applyFill="1" applyBorder="1" applyAlignment="1" applyProtection="1">
      <alignment horizontal="center" vertical="center"/>
      <protection/>
    </xf>
    <xf numFmtId="0" fontId="7" fillId="0" borderId="0" xfId="67" applyFont="1" applyFill="1" applyBorder="1" applyAlignment="1" applyProtection="1">
      <alignment horizontal="left" vertical="center"/>
      <protection/>
    </xf>
    <xf numFmtId="0" fontId="3" fillId="33" borderId="22" xfId="67" applyFont="1" applyFill="1" applyBorder="1" applyAlignment="1" applyProtection="1">
      <alignment vertical="center"/>
      <protection/>
    </xf>
    <xf numFmtId="0" fontId="3" fillId="33" borderId="23" xfId="67" applyFont="1" applyFill="1" applyBorder="1" applyAlignment="1" applyProtection="1">
      <alignment vertical="center"/>
      <protection/>
    </xf>
    <xf numFmtId="202" fontId="10" fillId="0" borderId="23" xfId="54" applyNumberFormat="1" applyFont="1" applyFill="1" applyBorder="1" applyAlignment="1" applyProtection="1">
      <alignment vertical="center"/>
      <protection/>
    </xf>
    <xf numFmtId="0" fontId="4" fillId="0" borderId="23" xfId="67" applyFont="1" applyFill="1" applyBorder="1" applyAlignment="1" applyProtection="1">
      <alignment vertical="center"/>
      <protection/>
    </xf>
    <xf numFmtId="0" fontId="4" fillId="0" borderId="24" xfId="67" applyFont="1" applyFill="1" applyBorder="1" applyAlignment="1" applyProtection="1">
      <alignment vertical="center"/>
      <protection/>
    </xf>
    <xf numFmtId="199" fontId="3" fillId="0" borderId="0" xfId="67" applyNumberFormat="1" applyFont="1" applyFill="1" applyBorder="1" applyAlignment="1" applyProtection="1">
      <alignment horizontal="left" vertical="center" wrapText="1"/>
      <protection/>
    </xf>
    <xf numFmtId="0" fontId="3" fillId="33" borderId="25" xfId="67" applyFill="1" applyBorder="1" applyAlignment="1" applyProtection="1">
      <alignment vertical="center"/>
      <protection/>
    </xf>
    <xf numFmtId="0" fontId="3" fillId="33" borderId="11" xfId="67" applyFill="1" applyBorder="1" applyAlignment="1" applyProtection="1">
      <alignment vertical="center"/>
      <protection/>
    </xf>
    <xf numFmtId="0" fontId="3" fillId="33" borderId="26" xfId="67" applyFill="1" applyBorder="1" applyAlignment="1" applyProtection="1">
      <alignment vertical="center"/>
      <protection/>
    </xf>
    <xf numFmtId="0" fontId="3" fillId="35" borderId="27" xfId="67" applyFont="1" applyFill="1" applyBorder="1" applyAlignment="1" applyProtection="1">
      <alignment horizontal="center" vertical="center"/>
      <protection locked="0"/>
    </xf>
    <xf numFmtId="0" fontId="3" fillId="0" borderId="20" xfId="67" applyBorder="1" applyProtection="1">
      <alignment vertical="center"/>
      <protection/>
    </xf>
    <xf numFmtId="178" fontId="3" fillId="0" borderId="20" xfId="67" applyNumberFormat="1" applyBorder="1" applyAlignment="1" applyProtection="1">
      <alignment horizontal="center" vertical="center"/>
      <protection/>
    </xf>
    <xf numFmtId="0" fontId="9" fillId="0" borderId="0" xfId="67" applyFont="1" applyFill="1" applyBorder="1" applyAlignment="1" applyProtection="1">
      <alignment horizontal="center" vertical="center" shrinkToFit="1"/>
      <protection/>
    </xf>
    <xf numFmtId="0" fontId="18" fillId="0" borderId="0" xfId="67" applyFont="1" applyFill="1" applyBorder="1" applyAlignment="1" applyProtection="1">
      <alignment horizontal="center" vertical="center"/>
      <protection/>
    </xf>
    <xf numFmtId="0" fontId="9" fillId="0" borderId="0" xfId="67" applyFont="1" applyFill="1" applyBorder="1" applyAlignment="1" applyProtection="1">
      <alignment horizontal="center" vertical="center"/>
      <protection/>
    </xf>
    <xf numFmtId="0" fontId="9" fillId="0" borderId="0" xfId="67" applyFont="1" applyFill="1" applyBorder="1" applyAlignment="1" applyProtection="1">
      <alignment horizontal="center" vertical="center" textRotation="255"/>
      <protection/>
    </xf>
    <xf numFmtId="196" fontId="18" fillId="34" borderId="0" xfId="54" applyNumberFormat="1" applyFont="1" applyFill="1" applyBorder="1" applyAlignment="1" applyProtection="1">
      <alignment horizontal="center" vertical="center"/>
      <protection/>
    </xf>
    <xf numFmtId="0" fontId="4" fillId="0" borderId="28" xfId="67" applyFont="1" applyFill="1" applyBorder="1" applyAlignment="1" applyProtection="1">
      <alignment horizontal="center" vertical="center"/>
      <protection/>
    </xf>
    <xf numFmtId="0" fontId="4" fillId="0" borderId="29" xfId="67" applyFont="1" applyFill="1" applyBorder="1" applyAlignment="1" applyProtection="1">
      <alignment horizontal="center" vertical="center"/>
      <protection/>
    </xf>
    <xf numFmtId="0" fontId="4" fillId="0" borderId="30" xfId="67" applyFont="1" applyFill="1" applyBorder="1" applyAlignment="1" applyProtection="1">
      <alignment horizontal="center" vertical="center"/>
      <protection/>
    </xf>
    <xf numFmtId="0" fontId="4" fillId="0" borderId="31" xfId="67" applyFont="1" applyFill="1" applyBorder="1" applyAlignment="1" applyProtection="1">
      <alignment horizontal="center" vertical="center"/>
      <protection/>
    </xf>
    <xf numFmtId="0" fontId="4" fillId="0" borderId="32" xfId="67" applyFont="1" applyFill="1" applyBorder="1" applyAlignment="1" applyProtection="1">
      <alignment horizontal="center" vertical="center"/>
      <protection/>
    </xf>
    <xf numFmtId="0" fontId="4" fillId="0" borderId="33" xfId="67" applyFont="1" applyFill="1" applyBorder="1" applyAlignment="1" applyProtection="1">
      <alignment horizontal="center" vertical="center"/>
      <protection/>
    </xf>
    <xf numFmtId="201" fontId="6" fillId="0" borderId="28" xfId="54" applyNumberFormat="1" applyFont="1" applyFill="1" applyBorder="1" applyAlignment="1" applyProtection="1">
      <alignment horizontal="center" vertical="center"/>
      <protection/>
    </xf>
    <xf numFmtId="201" fontId="10" fillId="0" borderId="29" xfId="54" applyNumberFormat="1" applyFont="1" applyFill="1" applyBorder="1" applyAlignment="1" applyProtection="1">
      <alignment horizontal="center" vertical="center"/>
      <protection/>
    </xf>
    <xf numFmtId="201" fontId="10" fillId="0" borderId="30" xfId="54" applyNumberFormat="1" applyFont="1" applyFill="1" applyBorder="1" applyAlignment="1" applyProtection="1">
      <alignment horizontal="center" vertical="center"/>
      <protection/>
    </xf>
    <xf numFmtId="0" fontId="4" fillId="0" borderId="34" xfId="67" applyFont="1" applyFill="1" applyBorder="1" applyAlignment="1" applyProtection="1">
      <alignment horizontal="center" vertical="center"/>
      <protection/>
    </xf>
    <xf numFmtId="202" fontId="6" fillId="0" borderId="35" xfId="54" applyNumberFormat="1" applyFont="1" applyFill="1" applyBorder="1" applyAlignment="1" applyProtection="1">
      <alignment horizontal="left" vertical="center" wrapText="1" shrinkToFit="1"/>
      <protection/>
    </xf>
    <xf numFmtId="202" fontId="6" fillId="0" borderId="17" xfId="54" applyNumberFormat="1" applyFont="1" applyFill="1" applyBorder="1" applyAlignment="1" applyProtection="1">
      <alignment horizontal="left" vertical="center" wrapText="1" shrinkToFit="1"/>
      <protection/>
    </xf>
    <xf numFmtId="202" fontId="6" fillId="0" borderId="18" xfId="54" applyNumberFormat="1" applyFont="1" applyFill="1" applyBorder="1" applyAlignment="1" applyProtection="1">
      <alignment horizontal="left" vertical="center" wrapText="1" shrinkToFit="1"/>
      <protection/>
    </xf>
    <xf numFmtId="0" fontId="6" fillId="33" borderId="21" xfId="67" applyFont="1" applyFill="1" applyBorder="1" applyAlignment="1" applyProtection="1">
      <alignment horizontal="left" vertical="center"/>
      <protection/>
    </xf>
    <xf numFmtId="0" fontId="3" fillId="33" borderId="25" xfId="67" applyFill="1" applyBorder="1" applyAlignment="1" applyProtection="1">
      <alignment horizontal="left" vertical="center"/>
      <protection/>
    </xf>
    <xf numFmtId="0" fontId="3" fillId="33" borderId="11" xfId="67" applyFill="1" applyBorder="1" applyAlignment="1" applyProtection="1">
      <alignment horizontal="left" vertical="center"/>
      <protection/>
    </xf>
    <xf numFmtId="0" fontId="3" fillId="33" borderId="26" xfId="67" applyFill="1" applyBorder="1" applyAlignment="1" applyProtection="1">
      <alignment horizontal="left" vertical="center"/>
      <protection/>
    </xf>
    <xf numFmtId="0" fontId="4" fillId="0" borderId="36" xfId="67" applyFont="1" applyFill="1" applyBorder="1" applyAlignment="1" applyProtection="1">
      <alignment horizontal="center" vertical="center"/>
      <protection/>
    </xf>
    <xf numFmtId="201" fontId="10" fillId="35" borderId="34" xfId="54" applyNumberFormat="1" applyFont="1" applyFill="1" applyBorder="1" applyAlignment="1" applyProtection="1">
      <alignment vertical="center"/>
      <protection locked="0"/>
    </xf>
    <xf numFmtId="201" fontId="10" fillId="35" borderId="32" xfId="54" applyNumberFormat="1" applyFont="1" applyFill="1" applyBorder="1" applyAlignment="1" applyProtection="1">
      <alignment vertical="center"/>
      <protection locked="0"/>
    </xf>
    <xf numFmtId="0" fontId="8" fillId="33" borderId="37" xfId="67" applyFont="1" applyFill="1" applyBorder="1" applyAlignment="1" applyProtection="1">
      <alignment horizontal="left" vertical="center"/>
      <protection/>
    </xf>
    <xf numFmtId="0" fontId="8" fillId="33" borderId="32" xfId="67" applyFont="1" applyFill="1" applyBorder="1" applyAlignment="1" applyProtection="1">
      <alignment horizontal="left" vertical="center"/>
      <protection/>
    </xf>
    <xf numFmtId="0" fontId="8" fillId="33" borderId="33" xfId="67" applyFont="1" applyFill="1" applyBorder="1" applyAlignment="1" applyProtection="1">
      <alignment horizontal="left" vertical="center"/>
      <protection/>
    </xf>
    <xf numFmtId="0" fontId="3" fillId="33" borderId="38" xfId="67" applyFill="1" applyBorder="1" applyAlignment="1" applyProtection="1">
      <alignment vertical="center"/>
      <protection/>
    </xf>
    <xf numFmtId="0" fontId="3" fillId="33" borderId="39" xfId="67" applyFill="1" applyBorder="1" applyAlignment="1" applyProtection="1">
      <alignment vertical="center"/>
      <protection/>
    </xf>
    <xf numFmtId="201" fontId="10" fillId="35" borderId="33" xfId="54" applyNumberFormat="1" applyFont="1" applyFill="1" applyBorder="1" applyAlignment="1" applyProtection="1">
      <alignment vertical="center"/>
      <protection locked="0"/>
    </xf>
    <xf numFmtId="0" fontId="3" fillId="33" borderId="40" xfId="67" applyFont="1" applyFill="1" applyBorder="1" applyAlignment="1" applyProtection="1">
      <alignment horizontal="left" vertical="center"/>
      <protection/>
    </xf>
    <xf numFmtId="0" fontId="3" fillId="33" borderId="29" xfId="67" applyFont="1" applyFill="1" applyBorder="1" applyAlignment="1" applyProtection="1">
      <alignment horizontal="left" vertical="center"/>
      <protection/>
    </xf>
    <xf numFmtId="0" fontId="3" fillId="33" borderId="30" xfId="67" applyFont="1" applyFill="1" applyBorder="1" applyAlignment="1" applyProtection="1">
      <alignment horizontal="left" vertical="center"/>
      <protection/>
    </xf>
    <xf numFmtId="0" fontId="3" fillId="33" borderId="10" xfId="67" applyFont="1" applyFill="1" applyBorder="1" applyAlignment="1" applyProtection="1">
      <alignment horizontal="center" vertical="center"/>
      <protection/>
    </xf>
    <xf numFmtId="0" fontId="3" fillId="33" borderId="41" xfId="67" applyFont="1" applyFill="1" applyBorder="1" applyAlignment="1" applyProtection="1">
      <alignment horizontal="center" vertical="center"/>
      <protection/>
    </xf>
    <xf numFmtId="201" fontId="10" fillId="35" borderId="39" xfId="54" applyNumberFormat="1" applyFont="1" applyFill="1" applyBorder="1" applyAlignment="1" applyProtection="1">
      <alignment vertical="center"/>
      <protection locked="0"/>
    </xf>
    <xf numFmtId="0" fontId="3" fillId="33" borderId="35" xfId="67" applyFill="1" applyBorder="1" applyAlignment="1" applyProtection="1">
      <alignment horizontal="center" vertical="center"/>
      <protection/>
    </xf>
    <xf numFmtId="0" fontId="3" fillId="33" borderId="17" xfId="67" applyFill="1" applyBorder="1" applyAlignment="1" applyProtection="1">
      <alignment horizontal="center" vertical="center"/>
      <protection/>
    </xf>
    <xf numFmtId="0" fontId="3" fillId="33" borderId="42" xfId="67" applyFill="1" applyBorder="1" applyAlignment="1" applyProtection="1">
      <alignment horizontal="center" vertical="center"/>
      <protection/>
    </xf>
    <xf numFmtId="0" fontId="3" fillId="33" borderId="19" xfId="67" applyFont="1" applyFill="1" applyBorder="1" applyAlignment="1" applyProtection="1">
      <alignment horizontal="center" vertical="center"/>
      <protection/>
    </xf>
    <xf numFmtId="203" fontId="10" fillId="35" borderId="28" xfId="54" applyNumberFormat="1" applyFont="1" applyFill="1" applyBorder="1" applyAlignment="1" applyProtection="1">
      <alignment vertical="center"/>
      <protection locked="0"/>
    </xf>
    <xf numFmtId="203" fontId="10" fillId="35" borderId="29" xfId="54" applyNumberFormat="1" applyFont="1" applyFill="1" applyBorder="1" applyAlignment="1" applyProtection="1">
      <alignment vertical="center"/>
      <protection locked="0"/>
    </xf>
    <xf numFmtId="203" fontId="10" fillId="35" borderId="30" xfId="54" applyNumberFormat="1" applyFont="1" applyFill="1" applyBorder="1" applyAlignment="1" applyProtection="1">
      <alignment vertical="center"/>
      <protection locked="0"/>
    </xf>
    <xf numFmtId="0" fontId="4" fillId="0" borderId="28" xfId="67" applyFont="1" applyFill="1" applyBorder="1" applyAlignment="1" applyProtection="1">
      <alignment horizontal="center" vertical="center"/>
      <protection/>
    </xf>
    <xf numFmtId="0" fontId="4" fillId="0" borderId="29" xfId="67" applyFont="1" applyFill="1" applyBorder="1" applyAlignment="1" applyProtection="1">
      <alignment horizontal="center" vertical="center"/>
      <protection/>
    </xf>
    <xf numFmtId="0" fontId="4" fillId="0" borderId="30" xfId="67" applyFont="1" applyFill="1" applyBorder="1" applyAlignment="1" applyProtection="1">
      <alignment horizontal="center" vertical="center"/>
      <protection/>
    </xf>
    <xf numFmtId="201" fontId="58" fillId="0" borderId="28" xfId="54" applyNumberFormat="1" applyFont="1" applyFill="1" applyBorder="1" applyAlignment="1" applyProtection="1">
      <alignment horizontal="left" vertical="center" wrapText="1"/>
      <protection/>
    </xf>
    <xf numFmtId="201" fontId="58" fillId="0" borderId="29" xfId="54" applyNumberFormat="1" applyFont="1" applyFill="1" applyBorder="1" applyAlignment="1" applyProtection="1">
      <alignment horizontal="left" vertical="center" wrapText="1"/>
      <protection/>
    </xf>
    <xf numFmtId="201" fontId="58" fillId="0" borderId="43" xfId="54" applyNumberFormat="1" applyFont="1" applyFill="1" applyBorder="1" applyAlignment="1" applyProtection="1">
      <alignment horizontal="left" vertical="center" wrapText="1"/>
      <protection/>
    </xf>
    <xf numFmtId="0" fontId="3" fillId="33" borderId="44" xfId="67" applyFont="1" applyFill="1" applyBorder="1" applyAlignment="1" applyProtection="1">
      <alignment horizontal="center" vertical="center"/>
      <protection/>
    </xf>
    <xf numFmtId="0" fontId="3" fillId="33" borderId="45" xfId="67" applyFont="1" applyFill="1" applyBorder="1" applyAlignment="1" applyProtection="1">
      <alignment horizontal="center" vertical="center"/>
      <protection/>
    </xf>
    <xf numFmtId="202" fontId="10" fillId="36" borderId="46" xfId="54" applyNumberFormat="1" applyFont="1" applyFill="1" applyBorder="1" applyAlignment="1" applyProtection="1">
      <alignment vertical="center"/>
      <protection/>
    </xf>
    <xf numFmtId="202" fontId="10" fillId="36" borderId="47" xfId="54" applyNumberFormat="1" applyFont="1" applyFill="1" applyBorder="1" applyAlignment="1" applyProtection="1">
      <alignment vertical="center"/>
      <protection/>
    </xf>
    <xf numFmtId="202" fontId="10" fillId="36" borderId="48" xfId="54" applyNumberFormat="1" applyFont="1" applyFill="1" applyBorder="1" applyAlignment="1" applyProtection="1">
      <alignment vertical="center"/>
      <protection/>
    </xf>
    <xf numFmtId="0" fontId="3" fillId="33" borderId="37" xfId="67" applyFill="1" applyBorder="1" applyAlignment="1" applyProtection="1">
      <alignment vertical="center"/>
      <protection/>
    </xf>
    <xf numFmtId="0" fontId="3" fillId="33" borderId="32" xfId="67" applyFill="1" applyBorder="1" applyAlignment="1" applyProtection="1">
      <alignment vertical="center"/>
      <protection/>
    </xf>
    <xf numFmtId="0" fontId="5" fillId="33" borderId="49" xfId="67" applyFont="1" applyFill="1" applyBorder="1" applyAlignment="1" applyProtection="1">
      <alignment horizontal="center" vertical="center"/>
      <protection/>
    </xf>
    <xf numFmtId="0" fontId="5" fillId="33" borderId="50" xfId="67" applyFont="1" applyFill="1" applyBorder="1" applyAlignment="1" applyProtection="1">
      <alignment horizontal="center" vertical="center"/>
      <protection/>
    </xf>
    <xf numFmtId="0" fontId="5" fillId="33" borderId="51" xfId="67" applyFont="1" applyFill="1" applyBorder="1" applyAlignment="1" applyProtection="1">
      <alignment horizontal="center" vertical="center"/>
      <protection/>
    </xf>
    <xf numFmtId="0" fontId="17" fillId="33" borderId="49" xfId="67" applyFont="1" applyFill="1" applyBorder="1" applyAlignment="1" applyProtection="1">
      <alignment horizontal="center" vertical="center"/>
      <protection/>
    </xf>
    <xf numFmtId="0" fontId="6" fillId="33" borderId="49" xfId="67" applyFont="1" applyFill="1" applyBorder="1" applyAlignment="1" applyProtection="1">
      <alignment horizontal="center" vertical="center"/>
      <protection/>
    </xf>
    <xf numFmtId="0" fontId="6" fillId="33" borderId="50" xfId="67" applyFont="1" applyFill="1" applyBorder="1" applyAlignment="1" applyProtection="1">
      <alignment horizontal="center" vertical="center"/>
      <protection/>
    </xf>
    <xf numFmtId="0" fontId="6" fillId="33" borderId="51" xfId="67" applyFont="1" applyFill="1" applyBorder="1" applyAlignment="1" applyProtection="1">
      <alignment horizontal="center" vertical="center"/>
      <protection/>
    </xf>
    <xf numFmtId="0" fontId="3" fillId="33" borderId="52" xfId="67" applyFont="1" applyFill="1" applyBorder="1" applyAlignment="1" applyProtection="1">
      <alignment vertical="center" wrapText="1"/>
      <protection/>
    </xf>
    <xf numFmtId="0" fontId="3" fillId="33" borderId="53" xfId="67" applyFont="1" applyFill="1" applyBorder="1" applyAlignment="1" applyProtection="1">
      <alignment vertical="center" wrapText="1"/>
      <protection/>
    </xf>
    <xf numFmtId="0" fontId="3" fillId="33" borderId="54" xfId="67" applyFont="1" applyFill="1" applyBorder="1" applyAlignment="1" applyProtection="1">
      <alignment vertical="center" wrapText="1"/>
      <protection/>
    </xf>
    <xf numFmtId="199" fontId="3" fillId="7" borderId="55" xfId="67" applyNumberFormat="1" applyFont="1" applyFill="1" applyBorder="1" applyAlignment="1" applyProtection="1">
      <alignment horizontal="left" vertical="center" wrapText="1"/>
      <protection locked="0"/>
    </xf>
    <xf numFmtId="199" fontId="3" fillId="7" borderId="53" xfId="67" applyNumberFormat="1" applyFont="1" applyFill="1" applyBorder="1" applyAlignment="1" applyProtection="1">
      <alignment horizontal="left" vertical="center" wrapText="1"/>
      <protection locked="0"/>
    </xf>
    <xf numFmtId="199" fontId="3" fillId="7" borderId="56" xfId="67" applyNumberFormat="1" applyFont="1" applyFill="1" applyBorder="1" applyAlignment="1" applyProtection="1">
      <alignment horizontal="left" vertical="center" wrapText="1"/>
      <protection locked="0"/>
    </xf>
    <xf numFmtId="0" fontId="3" fillId="33" borderId="57" xfId="67" applyFill="1" applyBorder="1" applyAlignment="1" applyProtection="1">
      <alignment vertical="center" wrapText="1"/>
      <protection/>
    </xf>
    <xf numFmtId="0" fontId="3" fillId="33" borderId="17" xfId="67" applyFill="1" applyBorder="1" applyAlignment="1" applyProtection="1">
      <alignment vertical="center" wrapText="1"/>
      <protection/>
    </xf>
    <xf numFmtId="0" fontId="3" fillId="33" borderId="18" xfId="67" applyFill="1" applyBorder="1" applyAlignment="1" applyProtection="1">
      <alignment horizontal="center" vertical="center"/>
      <protection/>
    </xf>
    <xf numFmtId="0" fontId="3" fillId="33" borderId="58" xfId="67" applyFont="1" applyFill="1" applyBorder="1" applyAlignment="1" applyProtection="1">
      <alignment horizontal="center" vertical="center"/>
      <protection/>
    </xf>
    <xf numFmtId="0" fontId="3" fillId="33" borderId="59" xfId="67" applyFont="1" applyFill="1" applyBorder="1" applyAlignment="1" applyProtection="1">
      <alignment horizontal="center" vertical="center"/>
      <protection/>
    </xf>
    <xf numFmtId="0" fontId="3" fillId="33" borderId="27" xfId="67" applyFont="1" applyFill="1" applyBorder="1" applyAlignment="1" applyProtection="1">
      <alignment horizontal="center" vertical="center"/>
      <protection/>
    </xf>
    <xf numFmtId="0" fontId="3" fillId="33" borderId="60" xfId="67" applyFont="1" applyFill="1" applyBorder="1" applyAlignment="1" applyProtection="1">
      <alignment horizontal="center" vertical="center"/>
      <protection/>
    </xf>
    <xf numFmtId="0" fontId="3" fillId="33" borderId="61" xfId="67" applyFont="1" applyFill="1" applyBorder="1" applyAlignment="1" applyProtection="1">
      <alignment horizontal="center" vertical="center"/>
      <protection/>
    </xf>
    <xf numFmtId="0" fontId="3" fillId="33" borderId="62" xfId="67" applyFont="1" applyFill="1" applyBorder="1" applyAlignment="1" applyProtection="1">
      <alignment horizontal="center" vertical="center"/>
      <protection/>
    </xf>
    <xf numFmtId="178" fontId="3" fillId="35" borderId="34" xfId="67" applyNumberFormat="1" applyFont="1" applyFill="1" applyBorder="1" applyAlignment="1" applyProtection="1">
      <alignment horizontal="center" vertical="center"/>
      <protection locked="0"/>
    </xf>
    <xf numFmtId="178" fontId="3" fillId="35" borderId="32" xfId="67" applyNumberFormat="1" applyFont="1" applyFill="1" applyBorder="1" applyAlignment="1" applyProtection="1">
      <alignment horizontal="center" vertical="center"/>
      <protection locked="0"/>
    </xf>
    <xf numFmtId="178" fontId="3" fillId="35" borderId="33" xfId="67" applyNumberFormat="1" applyFont="1" applyFill="1" applyBorder="1" applyAlignment="1" applyProtection="1">
      <alignment horizontal="center" vertical="center"/>
      <protection locked="0"/>
    </xf>
    <xf numFmtId="0" fontId="3" fillId="33" borderId="37" xfId="67" applyFont="1" applyFill="1" applyBorder="1" applyAlignment="1" applyProtection="1">
      <alignment horizontal="left" vertical="center"/>
      <protection/>
    </xf>
    <xf numFmtId="0" fontId="3" fillId="33" borderId="32" xfId="67" applyFont="1" applyFill="1" applyBorder="1" applyAlignment="1" applyProtection="1">
      <alignment horizontal="left" vertical="center"/>
      <protection/>
    </xf>
    <xf numFmtId="0" fontId="3" fillId="33" borderId="33" xfId="67" applyFont="1" applyFill="1" applyBorder="1" applyAlignment="1" applyProtection="1">
      <alignment horizontal="left" vertical="center"/>
      <protection/>
    </xf>
    <xf numFmtId="0" fontId="3" fillId="33" borderId="22" xfId="67" applyFont="1" applyFill="1" applyBorder="1" applyAlignment="1" applyProtection="1">
      <alignment horizontal="left" vertical="center"/>
      <protection/>
    </xf>
    <xf numFmtId="0" fontId="3" fillId="33" borderId="23" xfId="67" applyFont="1" applyFill="1" applyBorder="1" applyAlignment="1" applyProtection="1">
      <alignment horizontal="left" vertical="center"/>
      <protection/>
    </xf>
    <xf numFmtId="0" fontId="3" fillId="33" borderId="63" xfId="67" applyFont="1" applyFill="1" applyBorder="1" applyAlignment="1" applyProtection="1">
      <alignment horizontal="left" vertical="center"/>
      <protection/>
    </xf>
    <xf numFmtId="0" fontId="4" fillId="0" borderId="46" xfId="67" applyFont="1" applyFill="1" applyBorder="1" applyAlignment="1" applyProtection="1">
      <alignment horizontal="center" vertical="center"/>
      <protection/>
    </xf>
    <xf numFmtId="0" fontId="4" fillId="0" borderId="47" xfId="67" applyFont="1" applyFill="1" applyBorder="1" applyAlignment="1" applyProtection="1">
      <alignment horizontal="center" vertical="center"/>
      <protection/>
    </xf>
    <xf numFmtId="0" fontId="4" fillId="0" borderId="48" xfId="67" applyFont="1" applyFill="1" applyBorder="1" applyAlignment="1" applyProtection="1">
      <alignment horizontal="center" vertical="center"/>
      <protection/>
    </xf>
    <xf numFmtId="202" fontId="6" fillId="0" borderId="64" xfId="54" applyNumberFormat="1" applyFont="1" applyFill="1" applyBorder="1" applyAlignment="1" applyProtection="1">
      <alignment horizontal="left" vertical="center" wrapText="1" shrinkToFit="1"/>
      <protection/>
    </xf>
    <xf numFmtId="202" fontId="6" fillId="0" borderId="0" xfId="54" applyNumberFormat="1" applyFont="1" applyFill="1" applyBorder="1" applyAlignment="1" applyProtection="1">
      <alignment horizontal="left" vertical="center" wrapText="1" shrinkToFit="1"/>
      <protection/>
    </xf>
    <xf numFmtId="202" fontId="6" fillId="0" borderId="15" xfId="54" applyNumberFormat="1" applyFont="1" applyFill="1" applyBorder="1" applyAlignment="1" applyProtection="1">
      <alignment horizontal="left" vertical="center" wrapText="1" shrinkToFit="1"/>
      <protection/>
    </xf>
    <xf numFmtId="200" fontId="10" fillId="35" borderId="34" xfId="54" applyNumberFormat="1" applyFont="1" applyFill="1" applyBorder="1" applyAlignment="1" applyProtection="1">
      <alignment horizontal="right" vertical="center"/>
      <protection locked="0"/>
    </xf>
    <xf numFmtId="200" fontId="10" fillId="35" borderId="32" xfId="54" applyNumberFormat="1" applyFont="1" applyFill="1" applyBorder="1" applyAlignment="1" applyProtection="1">
      <alignment horizontal="right" vertical="center"/>
      <protection locked="0"/>
    </xf>
    <xf numFmtId="200" fontId="10" fillId="35" borderId="33" xfId="54" applyNumberFormat="1" applyFont="1" applyFill="1" applyBorder="1" applyAlignment="1" applyProtection="1">
      <alignment horizontal="right" vertical="center"/>
      <protection locked="0"/>
    </xf>
    <xf numFmtId="202" fontId="6" fillId="0" borderId="65" xfId="54" applyNumberFormat="1" applyFont="1" applyFill="1" applyBorder="1" applyAlignment="1" applyProtection="1">
      <alignment horizontal="left" vertical="center" wrapText="1" shrinkToFit="1"/>
      <protection/>
    </xf>
    <xf numFmtId="202" fontId="6" fillId="0" borderId="66" xfId="54" applyNumberFormat="1" applyFont="1" applyFill="1" applyBorder="1" applyAlignment="1" applyProtection="1">
      <alignment horizontal="left" vertical="center" wrapText="1" shrinkToFit="1"/>
      <protection/>
    </xf>
    <xf numFmtId="202" fontId="6" fillId="0" borderId="67" xfId="54" applyNumberFormat="1" applyFont="1" applyFill="1" applyBorder="1" applyAlignment="1" applyProtection="1">
      <alignment horizontal="left" vertical="center" wrapText="1" shrinkToFit="1"/>
      <protection/>
    </xf>
    <xf numFmtId="0" fontId="4" fillId="0" borderId="68" xfId="67" applyFont="1" applyFill="1" applyBorder="1" applyAlignment="1" applyProtection="1">
      <alignment horizontal="center" vertical="center"/>
      <protection/>
    </xf>
    <xf numFmtId="0" fontId="4" fillId="0" borderId="23" xfId="67" applyFont="1" applyFill="1" applyBorder="1" applyAlignment="1" applyProtection="1">
      <alignment horizontal="center" vertical="center"/>
      <protection/>
    </xf>
    <xf numFmtId="0" fontId="4" fillId="0" borderId="63" xfId="67" applyFont="1" applyFill="1" applyBorder="1" applyAlignment="1" applyProtection="1">
      <alignment horizontal="center" vertical="center"/>
      <protection/>
    </xf>
    <xf numFmtId="0" fontId="8" fillId="0" borderId="19" xfId="67" applyFont="1" applyFill="1" applyBorder="1" applyAlignment="1" applyProtection="1">
      <alignment horizontal="center" vertical="center" textRotation="255" wrapText="1"/>
      <protection/>
    </xf>
    <xf numFmtId="0" fontId="8" fillId="0" borderId="10" xfId="67" applyFont="1" applyFill="1" applyBorder="1" applyAlignment="1" applyProtection="1">
      <alignment horizontal="center" vertical="center" textRotation="255" wrapText="1"/>
      <protection/>
    </xf>
    <xf numFmtId="0" fontId="8" fillId="0" borderId="69" xfId="67" applyFont="1" applyFill="1" applyBorder="1" applyAlignment="1" applyProtection="1">
      <alignment horizontal="center" vertical="center" textRotation="255" wrapText="1"/>
      <protection/>
    </xf>
    <xf numFmtId="0" fontId="8" fillId="0" borderId="0" xfId="67" applyFont="1" applyFill="1" applyBorder="1" applyAlignment="1" applyProtection="1">
      <alignment horizontal="center" vertical="center" textRotation="255" wrapText="1"/>
      <protection/>
    </xf>
    <xf numFmtId="0" fontId="8" fillId="0" borderId="70" xfId="67" applyFont="1" applyFill="1" applyBorder="1" applyAlignment="1" applyProtection="1">
      <alignment horizontal="center" vertical="center" textRotation="255" wrapText="1"/>
      <protection/>
    </xf>
    <xf numFmtId="0" fontId="8" fillId="0" borderId="21" xfId="67" applyFont="1" applyFill="1" applyBorder="1" applyAlignment="1" applyProtection="1">
      <alignment horizontal="center" vertical="center" textRotation="255" wrapText="1"/>
      <protection/>
    </xf>
    <xf numFmtId="0" fontId="4" fillId="0" borderId="71" xfId="67" applyFont="1" applyFill="1" applyBorder="1" applyAlignment="1" applyProtection="1">
      <alignment horizontal="center" vertical="center"/>
      <protection/>
    </xf>
    <xf numFmtId="0" fontId="4" fillId="0" borderId="72" xfId="67" applyFont="1" applyFill="1" applyBorder="1" applyAlignment="1" applyProtection="1">
      <alignment horizontal="center" vertical="center"/>
      <protection/>
    </xf>
    <xf numFmtId="38" fontId="11" fillId="37" borderId="73" xfId="54" applyNumberFormat="1" applyFont="1" applyFill="1" applyBorder="1" applyAlignment="1" applyProtection="1">
      <alignment vertical="center"/>
      <protection/>
    </xf>
    <xf numFmtId="38" fontId="11" fillId="37" borderId="74" xfId="54" applyNumberFormat="1" applyFont="1" applyFill="1" applyBorder="1" applyAlignment="1" applyProtection="1">
      <alignment vertical="center"/>
      <protection/>
    </xf>
    <xf numFmtId="38" fontId="11" fillId="37" borderId="75" xfId="54" applyNumberFormat="1" applyFont="1" applyFill="1" applyBorder="1" applyAlignment="1" applyProtection="1">
      <alignment vertical="center"/>
      <protection/>
    </xf>
    <xf numFmtId="0" fontId="3" fillId="0" borderId="76" xfId="67" applyFill="1" applyBorder="1" applyAlignment="1" applyProtection="1">
      <alignment vertical="center"/>
      <protection/>
    </xf>
    <xf numFmtId="0" fontId="3" fillId="0" borderId="77" xfId="67" applyFill="1" applyBorder="1" applyAlignment="1" applyProtection="1">
      <alignment vertical="center"/>
      <protection/>
    </xf>
    <xf numFmtId="0" fontId="4" fillId="0" borderId="78" xfId="67" applyFont="1" applyFill="1" applyBorder="1" applyAlignment="1" applyProtection="1">
      <alignment horizontal="center" vertical="center"/>
      <protection/>
    </xf>
    <xf numFmtId="0" fontId="4" fillId="0" borderId="77" xfId="67" applyFont="1" applyFill="1" applyBorder="1" applyAlignment="1" applyProtection="1">
      <alignment horizontal="center" vertical="center"/>
      <protection/>
    </xf>
    <xf numFmtId="0" fontId="8" fillId="0" borderId="79" xfId="67" applyFont="1" applyBorder="1" applyAlignment="1" applyProtection="1">
      <alignment horizontal="center" vertical="center" wrapText="1"/>
      <protection/>
    </xf>
    <xf numFmtId="0" fontId="8" fillId="0" borderId="80" xfId="67" applyFont="1" applyBorder="1" applyAlignment="1" applyProtection="1">
      <alignment horizontal="center" vertical="center" wrapText="1"/>
      <protection/>
    </xf>
    <xf numFmtId="0" fontId="8" fillId="0" borderId="51" xfId="67" applyFont="1" applyBorder="1" applyAlignment="1" applyProtection="1">
      <alignment horizontal="center" vertical="center" wrapText="1"/>
      <protection/>
    </xf>
    <xf numFmtId="0" fontId="8" fillId="0" borderId="49" xfId="67" applyFont="1" applyBorder="1" applyAlignment="1" applyProtection="1">
      <alignment horizontal="center" vertical="center" wrapText="1"/>
      <protection/>
    </xf>
    <xf numFmtId="0" fontId="8" fillId="0" borderId="81" xfId="67" applyFont="1" applyBorder="1" applyAlignment="1" applyProtection="1">
      <alignment horizontal="center" vertical="center" wrapText="1"/>
      <protection/>
    </xf>
    <xf numFmtId="0" fontId="8" fillId="0" borderId="82" xfId="67" applyFont="1" applyBorder="1" applyAlignment="1" applyProtection="1">
      <alignment horizontal="center" vertical="center" wrapText="1"/>
      <protection/>
    </xf>
    <xf numFmtId="177" fontId="10" fillId="36" borderId="83" xfId="54" applyNumberFormat="1" applyFont="1" applyFill="1" applyBorder="1" applyAlignment="1" applyProtection="1">
      <alignment horizontal="right" vertical="center"/>
      <protection/>
    </xf>
    <xf numFmtId="177" fontId="10" fillId="36" borderId="47" xfId="54" applyNumberFormat="1" applyFont="1" applyFill="1" applyBorder="1" applyAlignment="1" applyProtection="1">
      <alignment horizontal="right" vertical="center"/>
      <protection/>
    </xf>
    <xf numFmtId="177" fontId="10" fillId="36" borderId="84" xfId="54" applyNumberFormat="1" applyFont="1" applyFill="1" applyBorder="1" applyAlignment="1" applyProtection="1">
      <alignment horizontal="right" vertical="center"/>
      <protection/>
    </xf>
    <xf numFmtId="0" fontId="8" fillId="0" borderId="85" xfId="67" applyFont="1" applyFill="1" applyBorder="1" applyAlignment="1" applyProtection="1">
      <alignment vertical="center"/>
      <protection/>
    </xf>
    <xf numFmtId="0" fontId="8" fillId="0" borderId="29" xfId="67" applyFont="1" applyFill="1" applyBorder="1" applyAlignment="1" applyProtection="1">
      <alignment vertical="center"/>
      <protection/>
    </xf>
    <xf numFmtId="0" fontId="3" fillId="0" borderId="86" xfId="67" applyFill="1" applyBorder="1" applyAlignment="1" applyProtection="1">
      <alignment horizontal="left" vertical="center"/>
      <protection/>
    </xf>
    <xf numFmtId="0" fontId="3" fillId="0" borderId="32" xfId="67" applyFill="1" applyBorder="1" applyAlignment="1" applyProtection="1">
      <alignment horizontal="left" vertical="center"/>
      <protection/>
    </xf>
    <xf numFmtId="0" fontId="3" fillId="0" borderId="87" xfId="67" applyFill="1" applyBorder="1" applyAlignment="1" applyProtection="1">
      <alignment horizontal="left" vertical="center"/>
      <protection/>
    </xf>
    <xf numFmtId="0" fontId="3" fillId="0" borderId="88" xfId="67" applyFill="1" applyBorder="1" applyAlignment="1" applyProtection="1">
      <alignment vertical="center"/>
      <protection/>
    </xf>
    <xf numFmtId="0" fontId="3" fillId="0" borderId="89" xfId="67" applyFill="1" applyBorder="1" applyAlignment="1" applyProtection="1">
      <alignment vertical="center"/>
      <protection/>
    </xf>
    <xf numFmtId="177" fontId="10" fillId="36" borderId="90" xfId="54" applyNumberFormat="1" applyFont="1" applyFill="1" applyBorder="1" applyAlignment="1" applyProtection="1">
      <alignment horizontal="right" vertical="center"/>
      <protection/>
    </xf>
    <xf numFmtId="177" fontId="10" fillId="36" borderId="11" xfId="54" applyNumberFormat="1" applyFont="1" applyFill="1" applyBorder="1" applyAlignment="1" applyProtection="1">
      <alignment horizontal="right" vertical="center"/>
      <protection/>
    </xf>
    <xf numFmtId="177" fontId="10" fillId="36" borderId="91" xfId="54" applyNumberFormat="1" applyFont="1" applyFill="1" applyBorder="1" applyAlignment="1" applyProtection="1">
      <alignment horizontal="right" vertical="center"/>
      <protection/>
    </xf>
    <xf numFmtId="0" fontId="8" fillId="0" borderId="92" xfId="67" applyFont="1" applyFill="1" applyBorder="1" applyAlignment="1" applyProtection="1">
      <alignment horizontal="center" vertical="center" wrapText="1"/>
      <protection/>
    </xf>
    <xf numFmtId="0" fontId="8" fillId="0" borderId="93" xfId="67" applyFont="1" applyFill="1" applyBorder="1" applyAlignment="1" applyProtection="1">
      <alignment horizontal="center" vertical="center" wrapText="1"/>
      <protection/>
    </xf>
    <xf numFmtId="0" fontId="8" fillId="0" borderId="51" xfId="67" applyFont="1" applyFill="1" applyBorder="1" applyAlignment="1" applyProtection="1">
      <alignment horizontal="center" vertical="center" wrapText="1"/>
      <protection/>
    </xf>
    <xf numFmtId="0" fontId="8" fillId="0" borderId="49" xfId="67" applyFont="1" applyFill="1" applyBorder="1" applyAlignment="1" applyProtection="1">
      <alignment horizontal="center" vertical="center" wrapText="1"/>
      <protection/>
    </xf>
    <xf numFmtId="0" fontId="8" fillId="0" borderId="94" xfId="67" applyFont="1" applyFill="1" applyBorder="1" applyAlignment="1" applyProtection="1">
      <alignment horizontal="center" vertical="center" wrapText="1"/>
      <protection/>
    </xf>
    <xf numFmtId="0" fontId="8" fillId="0" borderId="95" xfId="67" applyFont="1" applyFill="1" applyBorder="1" applyAlignment="1" applyProtection="1">
      <alignment horizontal="center" vertical="center" wrapText="1"/>
      <protection/>
    </xf>
    <xf numFmtId="0" fontId="3" fillId="0" borderId="96" xfId="67" applyFill="1" applyBorder="1" applyAlignment="1" applyProtection="1">
      <alignment horizontal="left" vertical="center" wrapText="1"/>
      <protection/>
    </xf>
    <xf numFmtId="0" fontId="3" fillId="0" borderId="61" xfId="67" applyFill="1" applyBorder="1" applyAlignment="1" applyProtection="1">
      <alignment horizontal="left" vertical="center" wrapText="1"/>
      <protection/>
    </xf>
    <xf numFmtId="0" fontId="3" fillId="0" borderId="97" xfId="67" applyFill="1" applyBorder="1" applyAlignment="1" applyProtection="1">
      <alignment horizontal="left" vertical="center" wrapText="1"/>
      <protection/>
    </xf>
    <xf numFmtId="177" fontId="10" fillId="36" borderId="96" xfId="54" applyNumberFormat="1" applyFont="1" applyFill="1" applyBorder="1" applyAlignment="1" applyProtection="1">
      <alignment vertical="center"/>
      <protection/>
    </xf>
    <xf numFmtId="177" fontId="10" fillId="36" borderId="61" xfId="54" applyNumberFormat="1" applyFont="1" applyFill="1" applyBorder="1" applyAlignment="1" applyProtection="1">
      <alignment vertical="center"/>
      <protection/>
    </xf>
    <xf numFmtId="177" fontId="10" fillId="36" borderId="98" xfId="54" applyNumberFormat="1" applyFont="1" applyFill="1" applyBorder="1" applyAlignment="1" applyProtection="1">
      <alignment vertical="center"/>
      <protection/>
    </xf>
    <xf numFmtId="0" fontId="4" fillId="0" borderId="99" xfId="67" applyFont="1" applyFill="1" applyBorder="1" applyAlignment="1" applyProtection="1">
      <alignment horizontal="center" vertical="center"/>
      <protection/>
    </xf>
    <xf numFmtId="0" fontId="4" fillId="0" borderId="61" xfId="67" applyFont="1" applyFill="1" applyBorder="1" applyAlignment="1" applyProtection="1">
      <alignment horizontal="center" vertical="center"/>
      <protection/>
    </xf>
    <xf numFmtId="0" fontId="4" fillId="0" borderId="98" xfId="67" applyFont="1" applyFill="1" applyBorder="1" applyAlignment="1" applyProtection="1">
      <alignment horizontal="center" vertical="center"/>
      <protection/>
    </xf>
    <xf numFmtId="38" fontId="3" fillId="36" borderId="100" xfId="67" applyNumberFormat="1" applyFont="1" applyFill="1" applyBorder="1" applyAlignment="1" applyProtection="1">
      <alignment horizontal="center" vertical="center"/>
      <protection/>
    </xf>
    <xf numFmtId="0" fontId="0" fillId="36" borderId="101" xfId="0" applyFont="1" applyFill="1" applyBorder="1" applyAlignment="1">
      <alignment horizontal="center" vertical="center"/>
    </xf>
    <xf numFmtId="0" fontId="0" fillId="36" borderId="102" xfId="0" applyFont="1" applyFill="1" applyBorder="1" applyAlignment="1">
      <alignment horizontal="center" vertical="center"/>
    </xf>
    <xf numFmtId="0" fontId="3" fillId="0" borderId="103" xfId="67" applyFill="1" applyBorder="1" applyAlignment="1" applyProtection="1">
      <alignment horizontal="left" vertical="center" wrapText="1"/>
      <protection/>
    </xf>
    <xf numFmtId="0" fontId="3" fillId="0" borderId="23" xfId="67" applyFill="1" applyBorder="1" applyAlignment="1" applyProtection="1">
      <alignment horizontal="left" vertical="center" wrapText="1"/>
      <protection/>
    </xf>
    <xf numFmtId="0" fontId="3" fillId="0" borderId="104" xfId="67" applyFill="1" applyBorder="1" applyAlignment="1" applyProtection="1">
      <alignment horizontal="left" vertical="center" wrapText="1"/>
      <protection/>
    </xf>
    <xf numFmtId="0" fontId="3" fillId="0" borderId="105" xfId="67" applyFill="1" applyBorder="1" applyAlignment="1" applyProtection="1">
      <alignment vertical="center"/>
      <protection/>
    </xf>
    <xf numFmtId="0" fontId="3" fillId="0" borderId="29" xfId="67" applyFill="1" applyBorder="1" applyAlignment="1" applyProtection="1">
      <alignment vertical="center"/>
      <protection/>
    </xf>
    <xf numFmtId="0" fontId="3" fillId="0" borderId="43" xfId="67" applyFill="1" applyBorder="1" applyAlignment="1" applyProtection="1">
      <alignment vertical="center"/>
      <protection/>
    </xf>
    <xf numFmtId="0" fontId="3" fillId="0" borderId="99" xfId="67" applyFill="1" applyBorder="1" applyAlignment="1" applyProtection="1">
      <alignment vertical="center"/>
      <protection/>
    </xf>
    <xf numFmtId="0" fontId="3" fillId="0" borderId="61" xfId="67" applyFill="1" applyBorder="1" applyAlignment="1" applyProtection="1">
      <alignment vertical="center"/>
      <protection/>
    </xf>
    <xf numFmtId="0" fontId="3" fillId="0" borderId="62" xfId="67" applyFill="1" applyBorder="1" applyAlignment="1" applyProtection="1">
      <alignment vertical="center"/>
      <protection/>
    </xf>
    <xf numFmtId="0" fontId="3" fillId="33" borderId="100" xfId="67" applyFill="1" applyBorder="1" applyAlignment="1" applyProtection="1">
      <alignment horizontal="left" vertical="center"/>
      <protection/>
    </xf>
    <xf numFmtId="0" fontId="3" fillId="33" borderId="101" xfId="67" applyFill="1" applyBorder="1" applyAlignment="1" applyProtection="1">
      <alignment horizontal="left" vertical="center"/>
      <protection/>
    </xf>
    <xf numFmtId="0" fontId="3" fillId="33" borderId="106" xfId="67" applyFill="1" applyBorder="1" applyAlignment="1" applyProtection="1">
      <alignment horizontal="left" vertical="center"/>
      <protection/>
    </xf>
    <xf numFmtId="0" fontId="3" fillId="33" borderId="107" xfId="67" applyFont="1" applyFill="1" applyBorder="1" applyAlignment="1" applyProtection="1">
      <alignment horizontal="left" vertical="center"/>
      <protection/>
    </xf>
    <xf numFmtId="0" fontId="3" fillId="33" borderId="101" xfId="67" applyFont="1" applyFill="1" applyBorder="1" applyAlignment="1" applyProtection="1">
      <alignment horizontal="left" vertical="center"/>
      <protection/>
    </xf>
    <xf numFmtId="0" fontId="3" fillId="33" borderId="102" xfId="67" applyFont="1" applyFill="1" applyBorder="1" applyAlignment="1" applyProtection="1">
      <alignment horizontal="left" vertical="center"/>
      <protection/>
    </xf>
    <xf numFmtId="188" fontId="10" fillId="36" borderId="100" xfId="54" applyNumberFormat="1" applyFont="1" applyFill="1" applyBorder="1" applyAlignment="1" applyProtection="1">
      <alignment horizontal="right" vertical="center"/>
      <protection/>
    </xf>
    <xf numFmtId="188" fontId="10" fillId="36" borderId="101" xfId="54" applyNumberFormat="1" applyFont="1" applyFill="1" applyBorder="1" applyAlignment="1" applyProtection="1">
      <alignment horizontal="right" vertical="center"/>
      <protection/>
    </xf>
    <xf numFmtId="188" fontId="10" fillId="36" borderId="102" xfId="54" applyNumberFormat="1" applyFont="1" applyFill="1" applyBorder="1" applyAlignment="1" applyProtection="1">
      <alignment horizontal="right" vertical="center"/>
      <protection/>
    </xf>
    <xf numFmtId="177" fontId="3" fillId="35" borderId="108" xfId="67" applyNumberFormat="1" applyFont="1" applyFill="1" applyBorder="1" applyAlignment="1" applyProtection="1">
      <alignment horizontal="center" vertical="center"/>
      <protection locked="0"/>
    </xf>
    <xf numFmtId="177" fontId="3" fillId="35" borderId="77" xfId="67" applyNumberFormat="1" applyFont="1" applyFill="1" applyBorder="1" applyAlignment="1" applyProtection="1">
      <alignment horizontal="center" vertical="center"/>
      <protection locked="0"/>
    </xf>
    <xf numFmtId="177" fontId="3" fillId="35" borderId="109" xfId="67" applyNumberFormat="1" applyFont="1" applyFill="1" applyBorder="1" applyAlignment="1" applyProtection="1">
      <alignment horizontal="center" vertical="center"/>
      <protection locked="0"/>
    </xf>
    <xf numFmtId="0" fontId="3" fillId="33" borderId="110" xfId="67" applyFont="1" applyFill="1" applyBorder="1" applyAlignment="1" applyProtection="1">
      <alignment horizontal="center" vertical="center"/>
      <protection/>
    </xf>
    <xf numFmtId="0" fontId="3" fillId="33" borderId="111" xfId="67" applyFont="1" applyFill="1" applyBorder="1" applyAlignment="1" applyProtection="1">
      <alignment horizontal="center" vertical="center"/>
      <protection/>
    </xf>
    <xf numFmtId="0" fontId="3" fillId="33" borderId="112" xfId="67" applyFont="1" applyFill="1" applyBorder="1" applyAlignment="1" applyProtection="1">
      <alignment horizontal="center" vertical="center"/>
      <protection/>
    </xf>
    <xf numFmtId="178" fontId="3" fillId="37" borderId="34" xfId="67" applyNumberFormat="1" applyFont="1" applyFill="1" applyBorder="1" applyAlignment="1" applyProtection="1">
      <alignment horizontal="center" vertical="center"/>
      <protection/>
    </xf>
    <xf numFmtId="178" fontId="3" fillId="37" borderId="36" xfId="67" applyNumberFormat="1" applyFont="1" applyFill="1" applyBorder="1" applyAlignment="1" applyProtection="1">
      <alignment horizontal="center" vertical="center"/>
      <protection/>
    </xf>
    <xf numFmtId="178" fontId="3" fillId="37" borderId="32" xfId="67" applyNumberFormat="1" applyFont="1" applyFill="1" applyBorder="1" applyAlignment="1" applyProtection="1">
      <alignment horizontal="center" vertical="center"/>
      <protection/>
    </xf>
    <xf numFmtId="178" fontId="3" fillId="37" borderId="33" xfId="67" applyNumberFormat="1" applyFont="1" applyFill="1" applyBorder="1" applyAlignment="1" applyProtection="1">
      <alignment horizontal="center" vertical="center"/>
      <protection/>
    </xf>
    <xf numFmtId="0" fontId="3" fillId="0" borderId="113" xfId="67" applyFont="1" applyFill="1" applyBorder="1" applyAlignment="1" applyProtection="1">
      <alignment horizontal="center" vertical="center"/>
      <protection/>
    </xf>
    <xf numFmtId="177" fontId="3" fillId="37" borderId="108" xfId="67" applyNumberFormat="1" applyFont="1" applyFill="1" applyBorder="1" applyAlignment="1" applyProtection="1">
      <alignment horizontal="center" vertical="center"/>
      <protection/>
    </xf>
    <xf numFmtId="177" fontId="3" fillId="37" borderId="77" xfId="67" applyNumberFormat="1" applyFont="1" applyFill="1" applyBorder="1" applyAlignment="1" applyProtection="1">
      <alignment horizontal="center" vertical="center"/>
      <protection/>
    </xf>
    <xf numFmtId="200" fontId="10" fillId="36" borderId="28" xfId="54" applyNumberFormat="1" applyFont="1" applyFill="1" applyBorder="1" applyAlignment="1" applyProtection="1">
      <alignment horizontal="right" vertical="center"/>
      <protection/>
    </xf>
    <xf numFmtId="200" fontId="10" fillId="36" borderId="29" xfId="54" applyNumberFormat="1" applyFont="1" applyFill="1" applyBorder="1" applyAlignment="1" applyProtection="1">
      <alignment horizontal="right" vertical="center"/>
      <protection/>
    </xf>
    <xf numFmtId="200" fontId="10" fillId="36" borderId="30" xfId="54" applyNumberFormat="1" applyFont="1" applyFill="1" applyBorder="1" applyAlignment="1" applyProtection="1">
      <alignment horizontal="right" vertical="center"/>
      <protection/>
    </xf>
    <xf numFmtId="0" fontId="8" fillId="33" borderId="69" xfId="67" applyFont="1" applyFill="1" applyBorder="1" applyAlignment="1" applyProtection="1">
      <alignment horizontal="left" vertical="center"/>
      <protection/>
    </xf>
    <xf numFmtId="0" fontId="8" fillId="33" borderId="0" xfId="67" applyFont="1" applyFill="1" applyBorder="1" applyAlignment="1" applyProtection="1">
      <alignment horizontal="left" vertical="center"/>
      <protection/>
    </xf>
    <xf numFmtId="0" fontId="8" fillId="33" borderId="114" xfId="67" applyFont="1" applyFill="1" applyBorder="1" applyAlignment="1" applyProtection="1">
      <alignment horizontal="left" vertical="center"/>
      <protection/>
    </xf>
    <xf numFmtId="0" fontId="8" fillId="33" borderId="115" xfId="67" applyFont="1" applyFill="1" applyBorder="1" applyAlignment="1" applyProtection="1">
      <alignment horizontal="left" vertical="center"/>
      <protection/>
    </xf>
    <xf numFmtId="0" fontId="8" fillId="33" borderId="66" xfId="67" applyFont="1" applyFill="1" applyBorder="1" applyAlignment="1" applyProtection="1">
      <alignment horizontal="left" vertical="center"/>
      <protection/>
    </xf>
    <xf numFmtId="0" fontId="8" fillId="33" borderId="116" xfId="67" applyFont="1" applyFill="1" applyBorder="1" applyAlignment="1" applyProtection="1">
      <alignment horizontal="left" vertical="center"/>
      <protection/>
    </xf>
    <xf numFmtId="202" fontId="10" fillId="36" borderId="117" xfId="54" applyNumberFormat="1" applyFont="1" applyFill="1" applyBorder="1" applyAlignment="1" applyProtection="1">
      <alignment vertical="center"/>
      <protection/>
    </xf>
    <xf numFmtId="0" fontId="3" fillId="33" borderId="38" xfId="67" applyFont="1" applyFill="1" applyBorder="1" applyAlignment="1" applyProtection="1">
      <alignment horizontal="center" vertical="center"/>
      <protection/>
    </xf>
    <xf numFmtId="0" fontId="3" fillId="33" borderId="39" xfId="67" applyFont="1" applyFill="1" applyBorder="1" applyAlignment="1" applyProtection="1">
      <alignment horizontal="center" vertical="center"/>
      <protection/>
    </xf>
    <xf numFmtId="201" fontId="6" fillId="0" borderId="34" xfId="54" applyNumberFormat="1" applyFont="1" applyFill="1" applyBorder="1" applyAlignment="1" applyProtection="1">
      <alignment horizontal="center" vertical="center"/>
      <protection/>
    </xf>
    <xf numFmtId="201" fontId="10" fillId="0" borderId="32" xfId="54" applyNumberFormat="1" applyFont="1" applyFill="1" applyBorder="1" applyAlignment="1" applyProtection="1">
      <alignment horizontal="center" vertical="center"/>
      <protection/>
    </xf>
    <xf numFmtId="201" fontId="10" fillId="0" borderId="36" xfId="54" applyNumberFormat="1" applyFont="1" applyFill="1" applyBorder="1" applyAlignment="1" applyProtection="1">
      <alignment horizontal="center" vertical="center"/>
      <protection/>
    </xf>
    <xf numFmtId="202" fontId="6" fillId="0" borderId="34" xfId="54" applyNumberFormat="1" applyFont="1" applyFill="1" applyBorder="1" applyAlignment="1" applyProtection="1">
      <alignment horizontal="center" vertical="center"/>
      <protection/>
    </xf>
    <xf numFmtId="202" fontId="10" fillId="0" borderId="32" xfId="54" applyNumberFormat="1" applyFont="1" applyFill="1" applyBorder="1" applyAlignment="1" applyProtection="1">
      <alignment horizontal="center" vertical="center"/>
      <protection/>
    </xf>
    <xf numFmtId="202" fontId="10" fillId="0" borderId="36" xfId="54" applyNumberFormat="1" applyFont="1" applyFill="1" applyBorder="1" applyAlignment="1" applyProtection="1">
      <alignment horizontal="center" vertical="center"/>
      <protection/>
    </xf>
    <xf numFmtId="0" fontId="4" fillId="0" borderId="118" xfId="67" applyFont="1" applyFill="1" applyBorder="1" applyAlignment="1" applyProtection="1">
      <alignment horizontal="center" vertical="center"/>
      <protection/>
    </xf>
    <xf numFmtId="196" fontId="11" fillId="34" borderId="119" xfId="54" applyNumberFormat="1" applyFont="1" applyFill="1" applyBorder="1" applyAlignment="1" applyProtection="1">
      <alignment horizontal="center" vertical="center"/>
      <protection/>
    </xf>
    <xf numFmtId="196" fontId="11" fillId="34" borderId="56" xfId="54" applyNumberFormat="1" applyFont="1" applyFill="1" applyBorder="1" applyAlignment="1" applyProtection="1">
      <alignment horizontal="center" vertical="center"/>
      <protection/>
    </xf>
    <xf numFmtId="0" fontId="4" fillId="0" borderId="43" xfId="67" applyFont="1" applyFill="1" applyBorder="1" applyAlignment="1" applyProtection="1">
      <alignment horizontal="center" vertical="center"/>
      <protection/>
    </xf>
    <xf numFmtId="0" fontId="3" fillId="36" borderId="59" xfId="67" applyFont="1" applyFill="1" applyBorder="1" applyAlignment="1" applyProtection="1">
      <alignment horizontal="center" vertical="center"/>
      <protection/>
    </xf>
    <xf numFmtId="0" fontId="3" fillId="36" borderId="120" xfId="67" applyFont="1" applyFill="1" applyBorder="1" applyAlignment="1" applyProtection="1">
      <alignment horizontal="center" vertical="center"/>
      <protection/>
    </xf>
    <xf numFmtId="177" fontId="10" fillId="36" borderId="39" xfId="54" applyNumberFormat="1" applyFont="1" applyFill="1" applyBorder="1" applyAlignment="1" applyProtection="1">
      <alignment vertical="center"/>
      <protection/>
    </xf>
    <xf numFmtId="177" fontId="10" fillId="36" borderId="34" xfId="54" applyNumberFormat="1" applyFont="1" applyFill="1" applyBorder="1" applyAlignment="1" applyProtection="1">
      <alignment vertical="center"/>
      <protection/>
    </xf>
    <xf numFmtId="202" fontId="10" fillId="35" borderId="68" xfId="54" applyNumberFormat="1" applyFont="1" applyFill="1" applyBorder="1" applyAlignment="1" applyProtection="1">
      <alignment vertical="center"/>
      <protection locked="0"/>
    </xf>
    <xf numFmtId="202" fontId="10" fillId="35" borderId="23" xfId="54" applyNumberFormat="1" applyFont="1" applyFill="1" applyBorder="1" applyAlignment="1" applyProtection="1">
      <alignment vertical="center"/>
      <protection locked="0"/>
    </xf>
    <xf numFmtId="202" fontId="10" fillId="35" borderId="63" xfId="54" applyNumberFormat="1" applyFont="1" applyFill="1" applyBorder="1" applyAlignment="1" applyProtection="1">
      <alignment vertical="center"/>
      <protection locked="0"/>
    </xf>
    <xf numFmtId="0" fontId="9" fillId="0" borderId="52" xfId="67" applyFont="1" applyFill="1" applyBorder="1" applyAlignment="1" applyProtection="1">
      <alignment horizontal="center" vertical="center"/>
      <protection/>
    </xf>
    <xf numFmtId="0" fontId="9" fillId="0" borderId="53" xfId="67" applyFont="1" applyFill="1" applyBorder="1" applyAlignment="1" applyProtection="1">
      <alignment horizontal="center" vertical="center"/>
      <protection/>
    </xf>
    <xf numFmtId="0" fontId="9" fillId="0" borderId="121" xfId="67" applyFont="1" applyFill="1" applyBorder="1" applyAlignment="1" applyProtection="1">
      <alignment horizontal="center" vertical="center"/>
      <protection/>
    </xf>
    <xf numFmtId="0" fontId="9" fillId="0" borderId="52" xfId="67" applyFont="1" applyFill="1" applyBorder="1" applyAlignment="1" applyProtection="1">
      <alignment horizontal="center" vertical="center" shrinkToFit="1"/>
      <protection/>
    </xf>
    <xf numFmtId="0" fontId="9" fillId="0" borderId="53" xfId="67" applyFont="1" applyFill="1" applyBorder="1" applyAlignment="1" applyProtection="1">
      <alignment horizontal="center" vertical="center" shrinkToFit="1"/>
      <protection/>
    </xf>
    <xf numFmtId="0" fontId="9" fillId="0" borderId="121" xfId="67" applyFont="1" applyFill="1" applyBorder="1" applyAlignment="1" applyProtection="1">
      <alignment horizontal="center" vertical="center" shrinkToFit="1"/>
      <protection/>
    </xf>
    <xf numFmtId="0" fontId="18" fillId="0" borderId="52" xfId="67" applyFont="1" applyFill="1" applyBorder="1" applyAlignment="1" applyProtection="1">
      <alignment horizontal="center" vertical="center"/>
      <protection/>
    </xf>
    <xf numFmtId="0" fontId="18" fillId="0" borderId="53" xfId="67" applyFont="1" applyFill="1" applyBorder="1" applyAlignment="1" applyProtection="1">
      <alignment horizontal="center" vertical="center"/>
      <protection/>
    </xf>
    <xf numFmtId="0" fontId="18" fillId="0" borderId="121" xfId="67" applyFont="1" applyFill="1" applyBorder="1" applyAlignment="1" applyProtection="1">
      <alignment horizontal="center" vertical="center"/>
      <protection/>
    </xf>
    <xf numFmtId="0" fontId="9" fillId="0" borderId="52" xfId="67" applyFont="1" applyFill="1" applyBorder="1" applyAlignment="1" applyProtection="1">
      <alignment horizontal="center" vertical="center" wrapText="1" shrinkToFit="1"/>
      <protection/>
    </xf>
    <xf numFmtId="0" fontId="9" fillId="0" borderId="53" xfId="67" applyFont="1" applyFill="1" applyBorder="1" applyAlignment="1" applyProtection="1">
      <alignment horizontal="center" vertical="center" wrapText="1" shrinkToFit="1"/>
      <protection/>
    </xf>
    <xf numFmtId="0" fontId="9" fillId="0" borderId="121" xfId="67" applyFont="1" applyFill="1" applyBorder="1" applyAlignment="1" applyProtection="1">
      <alignment horizontal="center" vertical="center" wrapText="1" shrinkToFit="1"/>
      <protection/>
    </xf>
    <xf numFmtId="203" fontId="10" fillId="35" borderId="122" xfId="54" applyNumberFormat="1" applyFont="1" applyFill="1" applyBorder="1" applyAlignment="1" applyProtection="1">
      <alignment vertical="center"/>
      <protection locked="0"/>
    </xf>
    <xf numFmtId="203" fontId="10" fillId="35" borderId="11" xfId="54" applyNumberFormat="1" applyFont="1" applyFill="1" applyBorder="1" applyAlignment="1" applyProtection="1">
      <alignment vertical="center"/>
      <protection locked="0"/>
    </xf>
    <xf numFmtId="203" fontId="10" fillId="35" borderId="26" xfId="54" applyNumberFormat="1" applyFont="1" applyFill="1" applyBorder="1" applyAlignment="1" applyProtection="1">
      <alignment vertical="center"/>
      <protection locked="0"/>
    </xf>
    <xf numFmtId="0" fontId="4" fillId="0" borderId="122" xfId="67" applyFont="1" applyFill="1" applyBorder="1" applyAlignment="1" applyProtection="1">
      <alignment horizontal="center" vertical="center"/>
      <protection/>
    </xf>
    <xf numFmtId="0" fontId="4" fillId="0" borderId="11" xfId="67" applyFont="1" applyFill="1" applyBorder="1" applyAlignment="1" applyProtection="1">
      <alignment horizontal="center" vertical="center"/>
      <protection/>
    </xf>
    <xf numFmtId="0" fontId="4" fillId="0" borderId="26" xfId="67" applyFont="1" applyFill="1" applyBorder="1" applyAlignment="1" applyProtection="1">
      <alignment horizontal="center" vertical="center"/>
      <protection/>
    </xf>
    <xf numFmtId="201" fontId="58" fillId="0" borderId="122" xfId="54" applyNumberFormat="1" applyFont="1" applyFill="1" applyBorder="1" applyAlignment="1" applyProtection="1">
      <alignment horizontal="left" vertical="center" wrapText="1"/>
      <protection/>
    </xf>
    <xf numFmtId="201" fontId="58" fillId="0" borderId="11" xfId="54" applyNumberFormat="1" applyFont="1" applyFill="1" applyBorder="1" applyAlignment="1" applyProtection="1">
      <alignment horizontal="left" vertical="center" wrapText="1"/>
      <protection/>
    </xf>
    <xf numFmtId="201" fontId="58" fillId="0" borderId="13" xfId="54" applyNumberFormat="1" applyFont="1" applyFill="1" applyBorder="1" applyAlignment="1" applyProtection="1">
      <alignment horizontal="left" vertical="center" wrapText="1"/>
      <protection/>
    </xf>
    <xf numFmtId="201" fontId="10" fillId="35" borderId="122" xfId="54" applyNumberFormat="1" applyFont="1" applyFill="1" applyBorder="1" applyAlignment="1" applyProtection="1">
      <alignment vertical="center"/>
      <protection locked="0"/>
    </xf>
    <xf numFmtId="201" fontId="10" fillId="35" borderId="11" xfId="54" applyNumberFormat="1" applyFont="1" applyFill="1" applyBorder="1" applyAlignment="1" applyProtection="1">
      <alignment vertical="center"/>
      <protection locked="0"/>
    </xf>
    <xf numFmtId="201" fontId="10" fillId="35" borderId="26" xfId="54" applyNumberFormat="1" applyFont="1" applyFill="1" applyBorder="1" applyAlignment="1" applyProtection="1">
      <alignmen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良い" xfId="69"/>
  </cellStyles>
  <dxfs count="26">
    <dxf>
      <fill>
        <patternFill>
          <bgColor rgb="FFB687F5"/>
        </patternFill>
      </fill>
    </dxf>
    <dxf>
      <fill>
        <patternFill>
          <bgColor rgb="FFFFFFA7"/>
        </patternFill>
      </fill>
    </dxf>
    <dxf>
      <fill>
        <patternFill>
          <bgColor rgb="FFFFC5D1"/>
        </patternFill>
      </fill>
    </dxf>
    <dxf>
      <fill>
        <patternFill>
          <bgColor rgb="FFCCFFFF"/>
        </patternFill>
      </fill>
    </dxf>
    <dxf>
      <fill>
        <patternFill>
          <bgColor rgb="FF899CEB"/>
        </patternFill>
      </fill>
    </dxf>
    <dxf>
      <fill>
        <patternFill>
          <bgColor rgb="FFB8E08C"/>
        </patternFill>
      </fill>
    </dxf>
    <dxf>
      <fill>
        <patternFill>
          <bgColor rgb="FFFF99FF"/>
        </patternFill>
      </fill>
    </dxf>
    <dxf>
      <fill>
        <patternFill>
          <bgColor rgb="FF57D3FF"/>
        </patternFill>
      </fill>
    </dxf>
    <dxf>
      <fill>
        <patternFill>
          <bgColor rgb="FFFFC979"/>
        </patternFill>
      </fill>
    </dxf>
    <dxf>
      <fill>
        <patternFill>
          <bgColor theme="1"/>
        </patternFill>
      </fill>
    </dxf>
    <dxf>
      <fill>
        <patternFill>
          <bgColor theme="1"/>
        </patternFill>
      </fill>
    </dxf>
    <dxf>
      <fill>
        <patternFill>
          <bgColor theme="1"/>
        </patternFill>
      </fill>
    </dxf>
    <dxf>
      <fill>
        <patternFill patternType="solid">
          <bgColor theme="1"/>
        </patternFill>
      </fill>
    </dxf>
    <dxf>
      <fill>
        <patternFill>
          <bgColor rgb="FFB687F5"/>
        </patternFill>
      </fill>
    </dxf>
    <dxf>
      <fill>
        <patternFill>
          <bgColor rgb="FFFFFFA7"/>
        </patternFill>
      </fill>
    </dxf>
    <dxf>
      <fill>
        <patternFill>
          <bgColor rgb="FFFFC5D1"/>
        </patternFill>
      </fill>
    </dxf>
    <dxf>
      <fill>
        <patternFill>
          <bgColor rgb="FFCCFFFF"/>
        </patternFill>
      </fill>
    </dxf>
    <dxf>
      <fill>
        <patternFill>
          <bgColor rgb="FF899CEB"/>
        </patternFill>
      </fill>
    </dxf>
    <dxf>
      <fill>
        <patternFill>
          <bgColor rgb="FFB8E08C"/>
        </patternFill>
      </fill>
    </dxf>
    <dxf>
      <fill>
        <patternFill>
          <bgColor rgb="FFFF99FF"/>
        </patternFill>
      </fill>
    </dxf>
    <dxf>
      <fill>
        <patternFill>
          <bgColor rgb="FF57D3FF"/>
        </patternFill>
      </fill>
    </dxf>
    <dxf>
      <fill>
        <patternFill>
          <bgColor rgb="FFFFC979"/>
        </patternFill>
      </fill>
    </dxf>
    <dxf>
      <fill>
        <patternFill>
          <bgColor theme="1"/>
        </patternFill>
      </fill>
    </dxf>
    <dxf>
      <fill>
        <patternFill>
          <bgColor theme="1"/>
        </patternFill>
      </fill>
    </dxf>
    <dxf>
      <fill>
        <patternFill>
          <bgColor theme="1"/>
        </patternFill>
      </fill>
    </dxf>
    <dxf>
      <fill>
        <patternFill patternType="solid">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104775</xdr:colOff>
      <xdr:row>0</xdr:row>
      <xdr:rowOff>171450</xdr:rowOff>
    </xdr:from>
    <xdr:to>
      <xdr:col>38</xdr:col>
      <xdr:colOff>238125</xdr:colOff>
      <xdr:row>21</xdr:row>
      <xdr:rowOff>104775</xdr:rowOff>
    </xdr:to>
    <xdr:pic>
      <xdr:nvPicPr>
        <xdr:cNvPr id="1" name="図 2"/>
        <xdr:cNvPicPr preferRelativeResize="1">
          <a:picLocks noChangeAspect="1"/>
        </xdr:cNvPicPr>
      </xdr:nvPicPr>
      <xdr:blipFill>
        <a:blip r:embed="rId1"/>
        <a:stretch>
          <a:fillRect/>
        </a:stretch>
      </xdr:blipFill>
      <xdr:spPr>
        <a:xfrm>
          <a:off x="7134225" y="171450"/>
          <a:ext cx="6134100" cy="5838825"/>
        </a:xfrm>
        <a:prstGeom prst="rect">
          <a:avLst/>
        </a:prstGeom>
        <a:noFill/>
        <a:ln w="9525" cmpd="sng">
          <a:noFill/>
        </a:ln>
      </xdr:spPr>
    </xdr:pic>
    <xdr:clientData/>
  </xdr:twoCellAnchor>
  <xdr:twoCellAnchor editAs="oneCell">
    <xdr:from>
      <xdr:col>28</xdr:col>
      <xdr:colOff>104775</xdr:colOff>
      <xdr:row>21</xdr:row>
      <xdr:rowOff>152400</xdr:rowOff>
    </xdr:from>
    <xdr:to>
      <xdr:col>38</xdr:col>
      <xdr:colOff>276225</xdr:colOff>
      <xdr:row>32</xdr:row>
      <xdr:rowOff>152400</xdr:rowOff>
    </xdr:to>
    <xdr:pic>
      <xdr:nvPicPr>
        <xdr:cNvPr id="2" name="図 3"/>
        <xdr:cNvPicPr preferRelativeResize="1">
          <a:picLocks noChangeAspect="1"/>
        </xdr:cNvPicPr>
      </xdr:nvPicPr>
      <xdr:blipFill>
        <a:blip r:embed="rId2"/>
        <a:stretch>
          <a:fillRect/>
        </a:stretch>
      </xdr:blipFill>
      <xdr:spPr>
        <a:xfrm>
          <a:off x="7134225" y="6057900"/>
          <a:ext cx="6172200" cy="2438400"/>
        </a:xfrm>
        <a:prstGeom prst="rect">
          <a:avLst/>
        </a:prstGeom>
        <a:noFill/>
        <a:ln w="9525" cmpd="sng">
          <a:noFill/>
        </a:ln>
      </xdr:spPr>
    </xdr:pic>
    <xdr:clientData/>
  </xdr:twoCellAnchor>
  <xdr:twoCellAnchor>
    <xdr:from>
      <xdr:col>28</xdr:col>
      <xdr:colOff>257175</xdr:colOff>
      <xdr:row>0</xdr:row>
      <xdr:rowOff>285750</xdr:rowOff>
    </xdr:from>
    <xdr:to>
      <xdr:col>29</xdr:col>
      <xdr:colOff>542925</xdr:colOff>
      <xdr:row>1</xdr:row>
      <xdr:rowOff>247650</xdr:rowOff>
    </xdr:to>
    <xdr:sp>
      <xdr:nvSpPr>
        <xdr:cNvPr id="3" name="正方形/長方形 5"/>
        <xdr:cNvSpPr>
          <a:spLocks/>
        </xdr:cNvSpPr>
      </xdr:nvSpPr>
      <xdr:spPr>
        <a:xfrm>
          <a:off x="7286625" y="285750"/>
          <a:ext cx="885825" cy="304800"/>
        </a:xfrm>
        <a:prstGeom prst="rect">
          <a:avLst/>
        </a:prstGeom>
        <a:solidFill>
          <a:srgbClr val="D99694"/>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Ver2.5.0</a:t>
          </a:r>
          <a:r>
            <a:rPr lang="en-US" cap="none" sz="1100" b="0" i="0" u="none" baseline="0">
              <a:solidFill>
                <a:srgbClr val="FFFFFF"/>
              </a:solidFill>
            </a:rPr>
            <a:t>以降</a:t>
          </a:r>
        </a:p>
      </xdr:txBody>
    </xdr:sp>
    <xdr:clientData/>
  </xdr:twoCellAnchor>
  <xdr:twoCellAnchor>
    <xdr:from>
      <xdr:col>28</xdr:col>
      <xdr:colOff>57150</xdr:colOff>
      <xdr:row>0</xdr:row>
      <xdr:rowOff>114300</xdr:rowOff>
    </xdr:from>
    <xdr:to>
      <xdr:col>38</xdr:col>
      <xdr:colOff>257175</xdr:colOff>
      <xdr:row>32</xdr:row>
      <xdr:rowOff>257175</xdr:rowOff>
    </xdr:to>
    <xdr:sp>
      <xdr:nvSpPr>
        <xdr:cNvPr id="4" name="正方形/長方形 9"/>
        <xdr:cNvSpPr>
          <a:spLocks/>
        </xdr:cNvSpPr>
      </xdr:nvSpPr>
      <xdr:spPr>
        <a:xfrm>
          <a:off x="7086600" y="114300"/>
          <a:ext cx="6200775" cy="84867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371475</xdr:colOff>
      <xdr:row>1</xdr:row>
      <xdr:rowOff>295275</xdr:rowOff>
    </xdr:from>
    <xdr:to>
      <xdr:col>38</xdr:col>
      <xdr:colOff>152400</xdr:colOff>
      <xdr:row>4</xdr:row>
      <xdr:rowOff>9525</xdr:rowOff>
    </xdr:to>
    <xdr:sp>
      <xdr:nvSpPr>
        <xdr:cNvPr id="5" name="正方形/長方形 2"/>
        <xdr:cNvSpPr>
          <a:spLocks/>
        </xdr:cNvSpPr>
      </xdr:nvSpPr>
      <xdr:spPr>
        <a:xfrm>
          <a:off x="9801225" y="638175"/>
          <a:ext cx="3381375" cy="495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計算結果について下記着色セルの数値を左記様式の該当セルに転記してください。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95250</xdr:colOff>
      <xdr:row>0</xdr:row>
      <xdr:rowOff>85725</xdr:rowOff>
    </xdr:from>
    <xdr:to>
      <xdr:col>38</xdr:col>
      <xdr:colOff>228600</xdr:colOff>
      <xdr:row>35</xdr:row>
      <xdr:rowOff>333375</xdr:rowOff>
    </xdr:to>
    <xdr:grpSp>
      <xdr:nvGrpSpPr>
        <xdr:cNvPr id="1" name="グループ化 4"/>
        <xdr:cNvGrpSpPr>
          <a:grpSpLocks/>
        </xdr:cNvGrpSpPr>
      </xdr:nvGrpSpPr>
      <xdr:grpSpPr>
        <a:xfrm>
          <a:off x="7124700" y="85725"/>
          <a:ext cx="6134100" cy="9505950"/>
          <a:chOff x="8171170" y="89647"/>
          <a:chExt cx="7027858" cy="9549051"/>
        </a:xfrm>
        <a:solidFill>
          <a:srgbClr val="FFFFFF"/>
        </a:solidFill>
      </xdr:grpSpPr>
      <xdr:pic>
        <xdr:nvPicPr>
          <xdr:cNvPr id="2" name="図 2"/>
          <xdr:cNvPicPr preferRelativeResize="1">
            <a:picLocks noChangeAspect="1"/>
          </xdr:cNvPicPr>
        </xdr:nvPicPr>
        <xdr:blipFill>
          <a:blip r:embed="rId1"/>
          <a:stretch>
            <a:fillRect/>
          </a:stretch>
        </xdr:blipFill>
        <xdr:spPr>
          <a:xfrm>
            <a:off x="8171170" y="6843213"/>
            <a:ext cx="7027858" cy="2795485"/>
          </a:xfrm>
          <a:prstGeom prst="rect">
            <a:avLst/>
          </a:prstGeom>
          <a:noFill/>
          <a:ln w="9525" cmpd="sng">
            <a:noFill/>
          </a:ln>
        </xdr:spPr>
      </xdr:pic>
      <xdr:pic>
        <xdr:nvPicPr>
          <xdr:cNvPr id="3" name="図 1"/>
          <xdr:cNvPicPr preferRelativeResize="1">
            <a:picLocks noChangeAspect="1"/>
          </xdr:cNvPicPr>
        </xdr:nvPicPr>
        <xdr:blipFill>
          <a:blip r:embed="rId2"/>
          <a:stretch>
            <a:fillRect/>
          </a:stretch>
        </xdr:blipFill>
        <xdr:spPr>
          <a:xfrm>
            <a:off x="8179955" y="89647"/>
            <a:ext cx="6996233" cy="6689110"/>
          </a:xfrm>
          <a:prstGeom prst="rect">
            <a:avLst/>
          </a:prstGeom>
          <a:noFill/>
          <a:ln w="9525" cmpd="sng">
            <a:noFill/>
          </a:ln>
        </xdr:spPr>
      </xdr:pic>
      <xdr:sp>
        <xdr:nvSpPr>
          <xdr:cNvPr id="4" name="正方形/長方形 3"/>
          <xdr:cNvSpPr>
            <a:spLocks/>
          </xdr:cNvSpPr>
        </xdr:nvSpPr>
        <xdr:spPr>
          <a:xfrm>
            <a:off x="10233846" y="1448000"/>
            <a:ext cx="2310408" cy="200530"/>
          </a:xfrm>
          <a:prstGeom prst="rect">
            <a:avLst/>
          </a:prstGeom>
          <a:solidFill>
            <a:srgbClr val="FF66FF">
              <a:alpha val="70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5" name="正方形/長方形 10"/>
          <xdr:cNvSpPr>
            <a:spLocks/>
          </xdr:cNvSpPr>
        </xdr:nvSpPr>
        <xdr:spPr>
          <a:xfrm flipV="1">
            <a:off x="12410725" y="1820412"/>
            <a:ext cx="1250959" cy="938194"/>
          </a:xfrm>
          <a:prstGeom prst="rect">
            <a:avLst/>
          </a:prstGeom>
          <a:solidFill>
            <a:srgbClr val="00B0F0">
              <a:alpha val="33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正方形/長方形 11"/>
          <xdr:cNvSpPr>
            <a:spLocks/>
          </xdr:cNvSpPr>
        </xdr:nvSpPr>
        <xdr:spPr>
          <a:xfrm flipV="1">
            <a:off x="13642357" y="1820412"/>
            <a:ext cx="1250959" cy="938194"/>
          </a:xfrm>
          <a:prstGeom prst="rect">
            <a:avLst/>
          </a:prstGeom>
          <a:solidFill>
            <a:srgbClr val="FF0000">
              <a:alpha val="33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7" name="正方形/長方形 12"/>
          <xdr:cNvSpPr>
            <a:spLocks/>
          </xdr:cNvSpPr>
        </xdr:nvSpPr>
        <xdr:spPr>
          <a:xfrm flipV="1">
            <a:off x="12410725" y="2901843"/>
            <a:ext cx="1250959" cy="391511"/>
          </a:xfrm>
          <a:prstGeom prst="rect">
            <a:avLst/>
          </a:prstGeom>
          <a:solidFill>
            <a:srgbClr val="FFFF00">
              <a:alpha val="33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8" name="正方形/長方形 13"/>
          <xdr:cNvSpPr>
            <a:spLocks/>
          </xdr:cNvSpPr>
        </xdr:nvSpPr>
        <xdr:spPr>
          <a:xfrm flipV="1">
            <a:off x="12419510" y="3849586"/>
            <a:ext cx="1231632" cy="181432"/>
          </a:xfrm>
          <a:prstGeom prst="rect">
            <a:avLst/>
          </a:prstGeom>
          <a:solidFill>
            <a:srgbClr val="FFC000">
              <a:alpha val="33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正方形/長方形 14"/>
          <xdr:cNvSpPr>
            <a:spLocks/>
          </xdr:cNvSpPr>
        </xdr:nvSpPr>
        <xdr:spPr>
          <a:xfrm flipV="1">
            <a:off x="13642357" y="3849586"/>
            <a:ext cx="1231632" cy="181432"/>
          </a:xfrm>
          <a:prstGeom prst="rect">
            <a:avLst/>
          </a:prstGeom>
          <a:solidFill>
            <a:srgbClr val="00B0F0">
              <a:alpha val="72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0" name="正方形/長方形 15"/>
          <xdr:cNvSpPr>
            <a:spLocks/>
          </xdr:cNvSpPr>
        </xdr:nvSpPr>
        <xdr:spPr>
          <a:xfrm>
            <a:off x="8457555" y="9228089"/>
            <a:ext cx="4870306" cy="219628"/>
          </a:xfrm>
          <a:prstGeom prst="rect">
            <a:avLst/>
          </a:prstGeom>
          <a:solidFill>
            <a:srgbClr val="7030A0">
              <a:alpha val="50000"/>
            </a:srgbClr>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28</xdr:col>
      <xdr:colOff>257175</xdr:colOff>
      <xdr:row>0</xdr:row>
      <xdr:rowOff>219075</xdr:rowOff>
    </xdr:from>
    <xdr:to>
      <xdr:col>29</xdr:col>
      <xdr:colOff>542925</xdr:colOff>
      <xdr:row>1</xdr:row>
      <xdr:rowOff>180975</xdr:rowOff>
    </xdr:to>
    <xdr:sp>
      <xdr:nvSpPr>
        <xdr:cNvPr id="11" name="正方形/長方形 5"/>
        <xdr:cNvSpPr>
          <a:spLocks/>
        </xdr:cNvSpPr>
      </xdr:nvSpPr>
      <xdr:spPr>
        <a:xfrm>
          <a:off x="7286625" y="219075"/>
          <a:ext cx="885825" cy="304800"/>
        </a:xfrm>
        <a:prstGeom prst="rect">
          <a:avLst/>
        </a:prstGeom>
        <a:solidFill>
          <a:srgbClr val="D99694"/>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Ver2.6.0</a:t>
          </a:r>
          <a:r>
            <a:rPr lang="en-US" cap="none" sz="1100" b="0" i="0" u="none" baseline="0">
              <a:solidFill>
                <a:srgbClr val="FFFFFF"/>
              </a:solidFill>
            </a:rPr>
            <a:t>以降</a:t>
          </a:r>
        </a:p>
      </xdr:txBody>
    </xdr:sp>
    <xdr:clientData/>
  </xdr:twoCellAnchor>
  <xdr:twoCellAnchor>
    <xdr:from>
      <xdr:col>28</xdr:col>
      <xdr:colOff>57150</xdr:colOff>
      <xdr:row>0</xdr:row>
      <xdr:rowOff>47625</xdr:rowOff>
    </xdr:from>
    <xdr:to>
      <xdr:col>38</xdr:col>
      <xdr:colOff>257175</xdr:colOff>
      <xdr:row>36</xdr:row>
      <xdr:rowOff>104775</xdr:rowOff>
    </xdr:to>
    <xdr:sp>
      <xdr:nvSpPr>
        <xdr:cNvPr id="12" name="正方形/長方形 7"/>
        <xdr:cNvSpPr>
          <a:spLocks/>
        </xdr:cNvSpPr>
      </xdr:nvSpPr>
      <xdr:spPr>
        <a:xfrm>
          <a:off x="7086600" y="47625"/>
          <a:ext cx="6200775" cy="96583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371475</xdr:colOff>
      <xdr:row>1</xdr:row>
      <xdr:rowOff>228600</xdr:rowOff>
    </xdr:from>
    <xdr:to>
      <xdr:col>38</xdr:col>
      <xdr:colOff>180975</xdr:colOff>
      <xdr:row>3</xdr:row>
      <xdr:rowOff>295275</xdr:rowOff>
    </xdr:to>
    <xdr:sp>
      <xdr:nvSpPr>
        <xdr:cNvPr id="13" name="正方形/長方形 9"/>
        <xdr:cNvSpPr>
          <a:spLocks/>
        </xdr:cNvSpPr>
      </xdr:nvSpPr>
      <xdr:spPr>
        <a:xfrm>
          <a:off x="9801225" y="571500"/>
          <a:ext cx="3409950" cy="5048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計算結果について下記着色セルの数値を左記様式の該当セルに転記してください。</a:t>
          </a:r>
        </a:p>
      </xdr:txBody>
    </xdr:sp>
    <xdr:clientData/>
  </xdr:twoCellAnchor>
  <xdr:twoCellAnchor>
    <xdr:from>
      <xdr:col>29</xdr:col>
      <xdr:colOff>228600</xdr:colOff>
      <xdr:row>20</xdr:row>
      <xdr:rowOff>123825</xdr:rowOff>
    </xdr:from>
    <xdr:to>
      <xdr:col>32</xdr:col>
      <xdr:colOff>57150</xdr:colOff>
      <xdr:row>21</xdr:row>
      <xdr:rowOff>9525</xdr:rowOff>
    </xdr:to>
    <xdr:sp>
      <xdr:nvSpPr>
        <xdr:cNvPr id="14" name="正方形/長方形 6"/>
        <xdr:cNvSpPr>
          <a:spLocks/>
        </xdr:cNvSpPr>
      </xdr:nvSpPr>
      <xdr:spPr>
        <a:xfrm>
          <a:off x="7858125" y="5743575"/>
          <a:ext cx="1628775" cy="171450"/>
        </a:xfrm>
        <a:prstGeom prst="rect">
          <a:avLst/>
        </a:prstGeom>
        <a:solidFill>
          <a:srgbClr val="92D050">
            <a:alpha val="35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133350</xdr:colOff>
      <xdr:row>21</xdr:row>
      <xdr:rowOff>28575</xdr:rowOff>
    </xdr:from>
    <xdr:to>
      <xdr:col>33</xdr:col>
      <xdr:colOff>180975</xdr:colOff>
      <xdr:row>21</xdr:row>
      <xdr:rowOff>200025</xdr:rowOff>
    </xdr:to>
    <xdr:sp>
      <xdr:nvSpPr>
        <xdr:cNvPr id="15" name="正方形/長方形 18"/>
        <xdr:cNvSpPr>
          <a:spLocks/>
        </xdr:cNvSpPr>
      </xdr:nvSpPr>
      <xdr:spPr>
        <a:xfrm>
          <a:off x="9563100" y="5934075"/>
          <a:ext cx="647700" cy="171450"/>
        </a:xfrm>
        <a:prstGeom prst="rect">
          <a:avLst/>
        </a:prstGeom>
        <a:solidFill>
          <a:srgbClr val="558ED5">
            <a:alpha val="60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28711;&#30000;&#12288;0625&#29256;\&#9632;&#28711;&#30000;&#12288;0623&#29256;\&#21402;&#26408;&#20998;\&#27096;&#24335;4&#65374;6&#65288;&#35352;&#20837;&#2036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7"/>
  <sheetViews>
    <sheetView tabSelected="1" workbookViewId="0" topLeftCell="A1">
      <selection activeCell="A1" sqref="A1"/>
    </sheetView>
  </sheetViews>
  <sheetFormatPr defaultColWidth="9.140625" defaultRowHeight="15"/>
  <sheetData>
    <row r="2" ht="13.5">
      <c r="A2" t="s">
        <v>79</v>
      </c>
    </row>
    <row r="4" ht="13.5">
      <c r="A4" t="s">
        <v>80</v>
      </c>
    </row>
    <row r="6" ht="13.5">
      <c r="A6" t="s">
        <v>82</v>
      </c>
    </row>
    <row r="7" ht="13.5">
      <c r="A7" t="s">
        <v>81</v>
      </c>
    </row>
  </sheetData>
  <sheetProtection/>
  <printOptions/>
  <pageMargins left="0.7" right="0.7" top="0.75" bottom="0.75" header="0.3" footer="0.3"/>
  <pageSetup horizontalDpi="600" verticalDpi="600" orientation="portrait" paperSize="9" r:id="rId1"/>
  <headerFooter>
    <oddFooter>&amp;R一般財団法人茨城県建築センター</oddFooter>
  </headerFooter>
</worksheet>
</file>

<file path=xl/worksheets/sheet2.xml><?xml version="1.0" encoding="utf-8"?>
<worksheet xmlns="http://schemas.openxmlformats.org/spreadsheetml/2006/main" xmlns:r="http://schemas.openxmlformats.org/officeDocument/2006/relationships">
  <sheetPr>
    <tabColor rgb="FF0070C0"/>
  </sheetPr>
  <dimension ref="B1:AH61"/>
  <sheetViews>
    <sheetView showGridLines="0" zoomScaleSheetLayoutView="100" workbookViewId="0" topLeftCell="A1">
      <selection activeCell="A1" sqref="A1"/>
    </sheetView>
  </sheetViews>
  <sheetFormatPr defaultColWidth="9.140625" defaultRowHeight="27" customHeight="1"/>
  <cols>
    <col min="1" max="1" width="9.00390625" style="4" customWidth="1"/>
    <col min="2" max="26" width="3.57421875" style="2" customWidth="1"/>
    <col min="27" max="28" width="3.57421875" style="19" customWidth="1"/>
    <col min="29" max="29" width="9.00390625" style="19" customWidth="1"/>
    <col min="30" max="16384" width="9.00390625" style="4" customWidth="1"/>
  </cols>
  <sheetData>
    <row r="1" spans="2:26" ht="27" customHeight="1">
      <c r="B1" s="117" t="s">
        <v>69</v>
      </c>
      <c r="C1" s="117"/>
      <c r="D1" s="118"/>
      <c r="E1" s="118"/>
      <c r="F1" s="118"/>
      <c r="G1" s="118"/>
      <c r="H1" s="118"/>
      <c r="I1" s="118"/>
      <c r="J1" s="118"/>
      <c r="K1" s="118"/>
      <c r="L1" s="118"/>
      <c r="M1" s="118"/>
      <c r="N1" s="118"/>
      <c r="O1" s="118"/>
      <c r="P1" s="118"/>
      <c r="Q1" s="118"/>
      <c r="R1" s="118"/>
      <c r="S1" s="118"/>
      <c r="T1" s="118"/>
      <c r="U1" s="118"/>
      <c r="V1" s="118"/>
      <c r="W1" s="118"/>
      <c r="X1" s="118"/>
      <c r="Y1" s="118"/>
      <c r="Z1" s="119"/>
    </row>
    <row r="2" spans="2:29" ht="27" customHeight="1">
      <c r="B2" s="120" t="s">
        <v>78</v>
      </c>
      <c r="C2" s="121"/>
      <c r="D2" s="122"/>
      <c r="E2" s="122"/>
      <c r="F2" s="122"/>
      <c r="G2" s="122"/>
      <c r="H2" s="122"/>
      <c r="I2" s="122"/>
      <c r="J2" s="122"/>
      <c r="K2" s="122"/>
      <c r="L2" s="122"/>
      <c r="M2" s="122"/>
      <c r="N2" s="122"/>
      <c r="O2" s="122"/>
      <c r="P2" s="122"/>
      <c r="Q2" s="122"/>
      <c r="R2" s="122"/>
      <c r="S2" s="122"/>
      <c r="T2" s="122"/>
      <c r="U2" s="122"/>
      <c r="V2" s="122"/>
      <c r="W2" s="122"/>
      <c r="X2" s="122"/>
      <c r="Y2" s="122"/>
      <c r="Z2" s="123"/>
      <c r="AA2" s="4"/>
      <c r="AB2" s="4"/>
      <c r="AC2" s="4"/>
    </row>
    <row r="3" spans="2:29" ht="7.5" customHeight="1" thickBot="1">
      <c r="B3" s="41"/>
      <c r="C3" s="41"/>
      <c r="D3" s="41"/>
      <c r="E3" s="41"/>
      <c r="F3" s="41"/>
      <c r="G3" s="41"/>
      <c r="H3" s="41"/>
      <c r="I3" s="41"/>
      <c r="J3" s="41"/>
      <c r="K3" s="41"/>
      <c r="L3" s="41"/>
      <c r="M3" s="41"/>
      <c r="N3" s="41"/>
      <c r="O3" s="41"/>
      <c r="P3" s="41"/>
      <c r="Q3" s="41"/>
      <c r="R3" s="41"/>
      <c r="S3" s="41"/>
      <c r="T3" s="41"/>
      <c r="U3" s="41"/>
      <c r="V3" s="41"/>
      <c r="W3" s="41"/>
      <c r="X3" s="41"/>
      <c r="Y3" s="41"/>
      <c r="Z3" s="41"/>
      <c r="AA3" s="4"/>
      <c r="AB3" s="4"/>
      <c r="AC3" s="4"/>
    </row>
    <row r="4" spans="2:26" ht="27" customHeight="1" thickBot="1">
      <c r="B4" s="124" t="s">
        <v>40</v>
      </c>
      <c r="C4" s="125"/>
      <c r="D4" s="125"/>
      <c r="E4" s="125"/>
      <c r="F4" s="125"/>
      <c r="G4" s="125"/>
      <c r="H4" s="126"/>
      <c r="I4" s="127"/>
      <c r="J4" s="128"/>
      <c r="K4" s="128"/>
      <c r="L4" s="128"/>
      <c r="M4" s="128"/>
      <c r="N4" s="128"/>
      <c r="O4" s="128"/>
      <c r="P4" s="128"/>
      <c r="Q4" s="128"/>
      <c r="R4" s="128"/>
      <c r="S4" s="128"/>
      <c r="T4" s="128"/>
      <c r="U4" s="128"/>
      <c r="V4" s="128"/>
      <c r="W4" s="128"/>
      <c r="X4" s="128"/>
      <c r="Y4" s="128"/>
      <c r="Z4" s="129"/>
    </row>
    <row r="5" spans="2:26" ht="7.5" customHeight="1">
      <c r="B5" s="42"/>
      <c r="C5" s="42"/>
      <c r="D5" s="42"/>
      <c r="E5" s="42"/>
      <c r="F5" s="42"/>
      <c r="G5" s="42"/>
      <c r="H5" s="42"/>
      <c r="I5" s="43"/>
      <c r="J5" s="43"/>
      <c r="K5" s="43"/>
      <c r="L5" s="43"/>
      <c r="M5" s="43"/>
      <c r="N5" s="43"/>
      <c r="O5" s="43"/>
      <c r="P5" s="43"/>
      <c r="Q5" s="43"/>
      <c r="R5" s="43"/>
      <c r="S5" s="43"/>
      <c r="T5" s="43"/>
      <c r="U5" s="43"/>
      <c r="V5" s="43"/>
      <c r="W5" s="43"/>
      <c r="X5" s="43"/>
      <c r="Y5" s="43"/>
      <c r="Z5" s="53"/>
    </row>
    <row r="6" spans="2:29" ht="27" customHeight="1" thickBot="1">
      <c r="B6" s="34" t="s">
        <v>26</v>
      </c>
      <c r="C6" s="8"/>
      <c r="Z6" s="3"/>
      <c r="AA6" s="4"/>
      <c r="AB6" s="4"/>
      <c r="AC6" s="4"/>
    </row>
    <row r="7" spans="2:29" ht="27" customHeight="1" thickBot="1">
      <c r="B7" s="100" t="s">
        <v>27</v>
      </c>
      <c r="C7" s="94"/>
      <c r="D7" s="94"/>
      <c r="E7" s="57"/>
      <c r="F7" s="94" t="s">
        <v>28</v>
      </c>
      <c r="G7" s="95"/>
      <c r="H7" s="44" t="s">
        <v>41</v>
      </c>
      <c r="I7" s="33"/>
      <c r="J7" s="33"/>
      <c r="K7" s="33"/>
      <c r="L7" s="33"/>
      <c r="M7" s="33"/>
      <c r="N7" s="33"/>
      <c r="O7" s="33"/>
      <c r="P7" s="33"/>
      <c r="Q7" s="33"/>
      <c r="R7" s="33"/>
      <c r="S7" s="33"/>
      <c r="T7" s="33"/>
      <c r="U7" s="33"/>
      <c r="V7" s="33"/>
      <c r="W7" s="33"/>
      <c r="X7" s="33"/>
      <c r="Y7" s="33"/>
      <c r="Z7" s="3"/>
      <c r="AA7" s="4"/>
      <c r="AB7" s="4"/>
      <c r="AC7" s="4"/>
    </row>
    <row r="8" spans="2:29" ht="19.5" customHeight="1">
      <c r="B8" s="37"/>
      <c r="C8" s="36"/>
      <c r="D8" s="36"/>
      <c r="E8" s="243" t="s">
        <v>31</v>
      </c>
      <c r="F8" s="243"/>
      <c r="G8" s="243"/>
      <c r="H8" s="243"/>
      <c r="I8" s="243"/>
      <c r="J8" s="243"/>
      <c r="K8" s="243"/>
      <c r="L8" s="135" t="s">
        <v>32</v>
      </c>
      <c r="M8" s="135"/>
      <c r="N8" s="135"/>
      <c r="O8" s="135"/>
      <c r="P8" s="135"/>
      <c r="Q8" s="135"/>
      <c r="R8" s="135"/>
      <c r="S8" s="136" t="s">
        <v>33</v>
      </c>
      <c r="T8" s="137"/>
      <c r="U8" s="137"/>
      <c r="V8" s="137"/>
      <c r="W8" s="137"/>
      <c r="X8" s="137"/>
      <c r="Y8" s="138"/>
      <c r="Z8" s="3"/>
      <c r="AA8" s="4"/>
      <c r="AB8" s="4"/>
      <c r="AC8" s="4"/>
    </row>
    <row r="9" spans="2:29" ht="27" customHeight="1">
      <c r="B9" s="256" t="s">
        <v>29</v>
      </c>
      <c r="C9" s="257"/>
      <c r="D9" s="257"/>
      <c r="E9" s="139"/>
      <c r="F9" s="140"/>
      <c r="G9" s="140"/>
      <c r="H9" s="140"/>
      <c r="I9" s="140"/>
      <c r="J9" s="140"/>
      <c r="K9" s="141"/>
      <c r="L9" s="239">
        <f>IF($E$7="","",VLOOKUP($E$7,$AC$54:$AF$61,2))</f>
      </c>
      <c r="M9" s="241"/>
      <c r="N9" s="241"/>
      <c r="O9" s="241"/>
      <c r="P9" s="241"/>
      <c r="Q9" s="239">
        <f>IF($E$9="","",IF($E$9&lt;=L9,"適","―"))</f>
      </c>
      <c r="R9" s="242"/>
      <c r="S9" s="239">
        <f>IF($E$7="","",VLOOKUP($E$7,$AC$54:$AF$61,3))</f>
      </c>
      <c r="T9" s="241"/>
      <c r="U9" s="241"/>
      <c r="V9" s="241"/>
      <c r="W9" s="242"/>
      <c r="X9" s="239">
        <f>IF($E$9="","",IF($E$9&lt;=S9,"適","―"))</f>
      </c>
      <c r="Y9" s="240"/>
      <c r="Z9" s="3"/>
      <c r="AA9" s="4"/>
      <c r="AB9" s="4"/>
      <c r="AC9" s="4"/>
    </row>
    <row r="10" spans="2:29" ht="27" customHeight="1" thickBot="1">
      <c r="B10" s="110" t="s">
        <v>30</v>
      </c>
      <c r="C10" s="111"/>
      <c r="D10" s="111"/>
      <c r="E10" s="233"/>
      <c r="F10" s="234"/>
      <c r="G10" s="234"/>
      <c r="H10" s="234"/>
      <c r="I10" s="234"/>
      <c r="J10" s="234"/>
      <c r="K10" s="235"/>
      <c r="L10" s="244">
        <f>IF($E$7="","",VLOOKUP($E$7,$AC$54:$AF$61,4))</f>
      </c>
      <c r="M10" s="245"/>
      <c r="N10" s="245"/>
      <c r="O10" s="245"/>
      <c r="P10" s="245"/>
      <c r="Q10" s="239">
        <f>IF(E10="","",IF(E10&lt;=L10,"適","―"))</f>
      </c>
      <c r="R10" s="242"/>
      <c r="S10" s="236"/>
      <c r="T10" s="237"/>
      <c r="U10" s="237"/>
      <c r="V10" s="237"/>
      <c r="W10" s="237"/>
      <c r="X10" s="237"/>
      <c r="Y10" s="238"/>
      <c r="Z10" s="3"/>
      <c r="AA10" s="4"/>
      <c r="AB10" s="4"/>
      <c r="AC10" s="4"/>
    </row>
    <row r="11" spans="2:29" ht="27" customHeight="1" thickBot="1">
      <c r="B11" s="133" t="s">
        <v>38</v>
      </c>
      <c r="C11" s="134"/>
      <c r="D11" s="134"/>
      <c r="E11" s="134"/>
      <c r="F11" s="134"/>
      <c r="G11" s="134"/>
      <c r="H11" s="134"/>
      <c r="I11" s="134"/>
      <c r="J11" s="134"/>
      <c r="K11" s="134"/>
      <c r="L11" s="268" t="str">
        <f>IF(AND(Q9="適",Q10="適"),"適","―")</f>
        <v>―</v>
      </c>
      <c r="M11" s="268"/>
      <c r="N11" s="268"/>
      <c r="O11" s="268"/>
      <c r="P11" s="268"/>
      <c r="Q11" s="268"/>
      <c r="R11" s="269"/>
      <c r="S11" s="33"/>
      <c r="T11" s="33"/>
      <c r="U11" s="33"/>
      <c r="V11" s="33"/>
      <c r="W11" s="33"/>
      <c r="X11" s="33"/>
      <c r="Y11" s="33"/>
      <c r="Z11" s="3"/>
      <c r="AA11" s="4"/>
      <c r="AB11" s="4"/>
      <c r="AC11" s="4"/>
    </row>
    <row r="12" spans="2:29" ht="7.5" customHeight="1">
      <c r="B12" s="35"/>
      <c r="C12" s="35"/>
      <c r="D12" s="35"/>
      <c r="E12" s="33"/>
      <c r="F12" s="33"/>
      <c r="G12" s="33"/>
      <c r="H12" s="33"/>
      <c r="I12" s="33"/>
      <c r="J12" s="33"/>
      <c r="K12" s="33"/>
      <c r="L12" s="33"/>
      <c r="M12" s="33"/>
      <c r="N12" s="33"/>
      <c r="O12" s="33"/>
      <c r="P12" s="33"/>
      <c r="Q12" s="33"/>
      <c r="R12" s="33"/>
      <c r="S12" s="33"/>
      <c r="T12" s="33"/>
      <c r="U12" s="33"/>
      <c r="V12" s="33"/>
      <c r="W12" s="33"/>
      <c r="X12" s="33"/>
      <c r="Y12" s="33"/>
      <c r="Z12" s="3"/>
      <c r="AA12" s="4"/>
      <c r="AB12" s="4"/>
      <c r="AC12" s="4"/>
    </row>
    <row r="13" spans="2:26" ht="27" customHeight="1" thickBot="1">
      <c r="B13" s="78" t="s">
        <v>24</v>
      </c>
      <c r="C13" s="78"/>
      <c r="D13" s="78"/>
      <c r="E13" s="78"/>
      <c r="F13" s="78"/>
      <c r="G13" s="78"/>
      <c r="H13" s="78"/>
      <c r="I13" s="78"/>
      <c r="J13" s="78"/>
      <c r="K13" s="78"/>
      <c r="L13" s="78"/>
      <c r="M13" s="78"/>
      <c r="N13" s="78"/>
      <c r="O13" s="78"/>
      <c r="P13" s="78"/>
      <c r="Q13" s="78"/>
      <c r="R13" s="78"/>
      <c r="S13" s="78"/>
      <c r="T13" s="78"/>
      <c r="U13" s="78"/>
      <c r="V13" s="78"/>
      <c r="W13" s="78"/>
      <c r="X13" s="78"/>
      <c r="Y13" s="78"/>
      <c r="Z13" s="78"/>
    </row>
    <row r="14" spans="2:28" ht="22.5" customHeight="1">
      <c r="B14" s="130" t="s">
        <v>39</v>
      </c>
      <c r="C14" s="131"/>
      <c r="D14" s="131"/>
      <c r="E14" s="131"/>
      <c r="F14" s="131"/>
      <c r="G14" s="131"/>
      <c r="H14" s="131"/>
      <c r="I14" s="131"/>
      <c r="J14" s="131"/>
      <c r="K14" s="131"/>
      <c r="L14" s="131"/>
      <c r="M14" s="97" t="s">
        <v>15</v>
      </c>
      <c r="N14" s="98"/>
      <c r="O14" s="98"/>
      <c r="P14" s="98"/>
      <c r="Q14" s="98"/>
      <c r="R14" s="98"/>
      <c r="S14" s="99"/>
      <c r="T14" s="98" t="s">
        <v>14</v>
      </c>
      <c r="U14" s="98"/>
      <c r="V14" s="98"/>
      <c r="W14" s="98"/>
      <c r="X14" s="98"/>
      <c r="Y14" s="98"/>
      <c r="Z14" s="132"/>
      <c r="AA14" s="20"/>
      <c r="AB14" s="20"/>
    </row>
    <row r="15" spans="2:28" ht="22.5" customHeight="1">
      <c r="B15" s="115" t="s">
        <v>0</v>
      </c>
      <c r="C15" s="116"/>
      <c r="D15" s="116"/>
      <c r="E15" s="116"/>
      <c r="F15" s="116"/>
      <c r="G15" s="116"/>
      <c r="H15" s="116"/>
      <c r="I15" s="116"/>
      <c r="J15" s="116"/>
      <c r="K15" s="116"/>
      <c r="L15" s="116"/>
      <c r="M15" s="83"/>
      <c r="N15" s="84"/>
      <c r="O15" s="84"/>
      <c r="P15" s="68" t="s">
        <v>1</v>
      </c>
      <c r="Q15" s="69"/>
      <c r="R15" s="69"/>
      <c r="S15" s="70"/>
      <c r="T15" s="84"/>
      <c r="U15" s="84"/>
      <c r="V15" s="84"/>
      <c r="W15" s="68" t="s">
        <v>1</v>
      </c>
      <c r="X15" s="69"/>
      <c r="Y15" s="69"/>
      <c r="Z15" s="82"/>
      <c r="AA15" s="20"/>
      <c r="AB15" s="20"/>
    </row>
    <row r="16" spans="2:28" ht="22.5" customHeight="1">
      <c r="B16" s="88" t="s">
        <v>2</v>
      </c>
      <c r="C16" s="89"/>
      <c r="D16" s="89"/>
      <c r="E16" s="89"/>
      <c r="F16" s="89"/>
      <c r="G16" s="89"/>
      <c r="H16" s="89"/>
      <c r="I16" s="89"/>
      <c r="J16" s="89"/>
      <c r="K16" s="89"/>
      <c r="L16" s="89"/>
      <c r="M16" s="83"/>
      <c r="N16" s="84"/>
      <c r="O16" s="90"/>
      <c r="P16" s="74" t="s">
        <v>1</v>
      </c>
      <c r="Q16" s="69"/>
      <c r="R16" s="69"/>
      <c r="S16" s="70"/>
      <c r="T16" s="96"/>
      <c r="U16" s="96"/>
      <c r="V16" s="96"/>
      <c r="W16" s="74" t="s">
        <v>1</v>
      </c>
      <c r="X16" s="69"/>
      <c r="Y16" s="69"/>
      <c r="Z16" s="82"/>
      <c r="AA16" s="20"/>
      <c r="AB16" s="20"/>
    </row>
    <row r="17" spans="2:29" ht="22.5" customHeight="1">
      <c r="B17" s="88" t="s">
        <v>3</v>
      </c>
      <c r="C17" s="89"/>
      <c r="D17" s="89"/>
      <c r="E17" s="89"/>
      <c r="F17" s="89"/>
      <c r="G17" s="89"/>
      <c r="H17" s="89"/>
      <c r="I17" s="89"/>
      <c r="J17" s="89"/>
      <c r="K17" s="89"/>
      <c r="L17" s="89"/>
      <c r="M17" s="83"/>
      <c r="N17" s="84"/>
      <c r="O17" s="90"/>
      <c r="P17" s="74" t="s">
        <v>1</v>
      </c>
      <c r="Q17" s="69"/>
      <c r="R17" s="69"/>
      <c r="S17" s="70"/>
      <c r="T17" s="96"/>
      <c r="U17" s="96"/>
      <c r="V17" s="83"/>
      <c r="W17" s="74" t="s">
        <v>1</v>
      </c>
      <c r="X17" s="69"/>
      <c r="Y17" s="69"/>
      <c r="Z17" s="82"/>
      <c r="AA17" s="20"/>
      <c r="AB17" s="20"/>
      <c r="AC17" s="20"/>
    </row>
    <row r="18" spans="2:29" ht="22.5" customHeight="1">
      <c r="B18" s="88" t="s">
        <v>5</v>
      </c>
      <c r="C18" s="89"/>
      <c r="D18" s="89"/>
      <c r="E18" s="89"/>
      <c r="F18" s="89"/>
      <c r="G18" s="89"/>
      <c r="H18" s="89"/>
      <c r="I18" s="89"/>
      <c r="J18" s="89"/>
      <c r="K18" s="89"/>
      <c r="L18" s="89"/>
      <c r="M18" s="83"/>
      <c r="N18" s="84"/>
      <c r="O18" s="90"/>
      <c r="P18" s="74" t="s">
        <v>1</v>
      </c>
      <c r="Q18" s="69"/>
      <c r="R18" s="69"/>
      <c r="S18" s="70"/>
      <c r="T18" s="96"/>
      <c r="U18" s="96"/>
      <c r="V18" s="83"/>
      <c r="W18" s="74" t="s">
        <v>1</v>
      </c>
      <c r="X18" s="69"/>
      <c r="Y18" s="69"/>
      <c r="Z18" s="82"/>
      <c r="AA18" s="20"/>
      <c r="AB18" s="20"/>
      <c r="AC18" s="20"/>
    </row>
    <row r="19" spans="2:29" ht="22.5" customHeight="1">
      <c r="B19" s="88" t="s">
        <v>4</v>
      </c>
      <c r="C19" s="89"/>
      <c r="D19" s="89"/>
      <c r="E19" s="89"/>
      <c r="F19" s="89"/>
      <c r="G19" s="89"/>
      <c r="H19" s="89"/>
      <c r="I19" s="89"/>
      <c r="J19" s="89"/>
      <c r="K19" s="89"/>
      <c r="L19" s="89"/>
      <c r="M19" s="83"/>
      <c r="N19" s="84"/>
      <c r="O19" s="90"/>
      <c r="P19" s="74" t="s">
        <v>1</v>
      </c>
      <c r="Q19" s="69"/>
      <c r="R19" s="69"/>
      <c r="S19" s="70"/>
      <c r="T19" s="96"/>
      <c r="U19" s="96"/>
      <c r="V19" s="83"/>
      <c r="W19" s="74" t="s">
        <v>1</v>
      </c>
      <c r="X19" s="69"/>
      <c r="Y19" s="69"/>
      <c r="Z19" s="82"/>
      <c r="AA19" s="20"/>
      <c r="AB19" s="20"/>
      <c r="AC19" s="20"/>
    </row>
    <row r="20" spans="2:29" ht="22.5" customHeight="1">
      <c r="B20" s="54" t="s">
        <v>53</v>
      </c>
      <c r="C20" s="55"/>
      <c r="D20" s="55"/>
      <c r="E20" s="55"/>
      <c r="F20" s="55"/>
      <c r="G20" s="55"/>
      <c r="H20" s="55"/>
      <c r="I20" s="55"/>
      <c r="J20" s="55"/>
      <c r="K20" s="55"/>
      <c r="L20" s="56"/>
      <c r="M20" s="258" t="s">
        <v>45</v>
      </c>
      <c r="N20" s="259"/>
      <c r="O20" s="259"/>
      <c r="P20" s="259"/>
      <c r="Q20" s="259"/>
      <c r="R20" s="259"/>
      <c r="S20" s="259"/>
      <c r="T20" s="259"/>
      <c r="U20" s="259"/>
      <c r="V20" s="259"/>
      <c r="W20" s="259"/>
      <c r="X20" s="259"/>
      <c r="Y20" s="259"/>
      <c r="Z20" s="260"/>
      <c r="AA20" s="20"/>
      <c r="AB20" s="20"/>
      <c r="AC20" s="20"/>
    </row>
    <row r="21" spans="2:29" ht="22.5" customHeight="1">
      <c r="B21" s="79" t="s">
        <v>20</v>
      </c>
      <c r="C21" s="80"/>
      <c r="D21" s="80"/>
      <c r="E21" s="80"/>
      <c r="F21" s="80"/>
      <c r="G21" s="80"/>
      <c r="H21" s="80"/>
      <c r="I21" s="80"/>
      <c r="J21" s="80"/>
      <c r="K21" s="80"/>
      <c r="L21" s="81"/>
      <c r="M21" s="101"/>
      <c r="N21" s="102"/>
      <c r="O21" s="103"/>
      <c r="P21" s="104" t="s">
        <v>1</v>
      </c>
      <c r="Q21" s="105"/>
      <c r="R21" s="105"/>
      <c r="S21" s="106"/>
      <c r="T21" s="107" t="s">
        <v>22</v>
      </c>
      <c r="U21" s="108"/>
      <c r="V21" s="108"/>
      <c r="W21" s="108"/>
      <c r="X21" s="108"/>
      <c r="Y21" s="108"/>
      <c r="Z21" s="109"/>
      <c r="AA21" s="20"/>
      <c r="AB21" s="20"/>
      <c r="AC21" s="20"/>
    </row>
    <row r="22" spans="2:27" ht="22.5" customHeight="1">
      <c r="B22" s="145" t="s">
        <v>46</v>
      </c>
      <c r="C22" s="146"/>
      <c r="D22" s="146"/>
      <c r="E22" s="146"/>
      <c r="F22" s="146"/>
      <c r="G22" s="146"/>
      <c r="H22" s="146"/>
      <c r="I22" s="146"/>
      <c r="J22" s="146"/>
      <c r="K22" s="146"/>
      <c r="L22" s="147"/>
      <c r="M22" s="272"/>
      <c r="N22" s="273"/>
      <c r="O22" s="274"/>
      <c r="P22" s="160" t="s">
        <v>13</v>
      </c>
      <c r="Q22" s="161"/>
      <c r="R22" s="161"/>
      <c r="S22" s="162"/>
      <c r="T22" s="75" t="s">
        <v>42</v>
      </c>
      <c r="U22" s="76"/>
      <c r="V22" s="76"/>
      <c r="W22" s="76"/>
      <c r="X22" s="76"/>
      <c r="Y22" s="76"/>
      <c r="Z22" s="77"/>
      <c r="AA22" s="20"/>
    </row>
    <row r="23" spans="2:28" ht="22.5" customHeight="1">
      <c r="B23" s="142" t="s">
        <v>47</v>
      </c>
      <c r="C23" s="143"/>
      <c r="D23" s="143"/>
      <c r="E23" s="143"/>
      <c r="F23" s="143"/>
      <c r="G23" s="143"/>
      <c r="H23" s="143"/>
      <c r="I23" s="143"/>
      <c r="J23" s="143"/>
      <c r="K23" s="143"/>
      <c r="L23" s="144"/>
      <c r="M23" s="83"/>
      <c r="N23" s="84"/>
      <c r="O23" s="90"/>
      <c r="P23" s="74" t="s">
        <v>1</v>
      </c>
      <c r="Q23" s="69"/>
      <c r="R23" s="69"/>
      <c r="S23" s="70"/>
      <c r="T23" s="151" t="s">
        <v>42</v>
      </c>
      <c r="U23" s="152"/>
      <c r="V23" s="152"/>
      <c r="W23" s="152"/>
      <c r="X23" s="152"/>
      <c r="Y23" s="152"/>
      <c r="Z23" s="153"/>
      <c r="AB23" s="20"/>
    </row>
    <row r="24" spans="2:28" ht="22.5" customHeight="1">
      <c r="B24" s="91" t="s">
        <v>48</v>
      </c>
      <c r="C24" s="92"/>
      <c r="D24" s="92"/>
      <c r="E24" s="92"/>
      <c r="F24" s="92"/>
      <c r="G24" s="92"/>
      <c r="H24" s="92"/>
      <c r="I24" s="92"/>
      <c r="J24" s="92"/>
      <c r="K24" s="92"/>
      <c r="L24" s="93"/>
      <c r="M24" s="71" t="s">
        <v>45</v>
      </c>
      <c r="N24" s="72"/>
      <c r="O24" s="72"/>
      <c r="P24" s="72"/>
      <c r="Q24" s="72"/>
      <c r="R24" s="72"/>
      <c r="S24" s="73"/>
      <c r="T24" s="157"/>
      <c r="U24" s="158"/>
      <c r="V24" s="158"/>
      <c r="W24" s="158"/>
      <c r="X24" s="158"/>
      <c r="Y24" s="158"/>
      <c r="Z24" s="159"/>
      <c r="AB24" s="20"/>
    </row>
    <row r="25" spans="2:27" ht="22.5" customHeight="1">
      <c r="B25" s="48" t="s">
        <v>54</v>
      </c>
      <c r="C25" s="49"/>
      <c r="D25" s="49"/>
      <c r="E25" s="49"/>
      <c r="F25" s="49"/>
      <c r="G25" s="49"/>
      <c r="H25" s="49"/>
      <c r="I25" s="49"/>
      <c r="J25" s="49"/>
      <c r="K25" s="49"/>
      <c r="L25" s="49"/>
      <c r="M25" s="50"/>
      <c r="N25" s="50"/>
      <c r="O25" s="50"/>
      <c r="P25" s="51"/>
      <c r="Q25" s="51"/>
      <c r="R25" s="51"/>
      <c r="S25" s="51"/>
      <c r="T25" s="50"/>
      <c r="U25" s="50"/>
      <c r="V25" s="50"/>
      <c r="W25" s="51"/>
      <c r="X25" s="51"/>
      <c r="Y25" s="51"/>
      <c r="Z25" s="52"/>
      <c r="AA25" s="20"/>
    </row>
    <row r="26" spans="2:27" ht="22.5" customHeight="1">
      <c r="B26" s="85" t="s">
        <v>55</v>
      </c>
      <c r="C26" s="86"/>
      <c r="D26" s="86"/>
      <c r="E26" s="86"/>
      <c r="F26" s="86"/>
      <c r="G26" s="86"/>
      <c r="H26" s="86"/>
      <c r="I26" s="86"/>
      <c r="J26" s="86"/>
      <c r="K26" s="86"/>
      <c r="L26" s="87"/>
      <c r="M26" s="261" t="s">
        <v>45</v>
      </c>
      <c r="N26" s="262"/>
      <c r="O26" s="262"/>
      <c r="P26" s="262"/>
      <c r="Q26" s="262"/>
      <c r="R26" s="262"/>
      <c r="S26" s="262"/>
      <c r="T26" s="262"/>
      <c r="U26" s="262"/>
      <c r="V26" s="262"/>
      <c r="W26" s="262"/>
      <c r="X26" s="262"/>
      <c r="Y26" s="262"/>
      <c r="Z26" s="263"/>
      <c r="AA26" s="20"/>
    </row>
    <row r="27" spans="2:27" ht="22.5" customHeight="1">
      <c r="B27" s="85" t="s">
        <v>52</v>
      </c>
      <c r="C27" s="86"/>
      <c r="D27" s="86"/>
      <c r="E27" s="86"/>
      <c r="F27" s="86"/>
      <c r="G27" s="86"/>
      <c r="H27" s="86"/>
      <c r="I27" s="86"/>
      <c r="J27" s="86"/>
      <c r="K27" s="86"/>
      <c r="L27" s="87"/>
      <c r="M27" s="154"/>
      <c r="N27" s="155"/>
      <c r="O27" s="156"/>
      <c r="P27" s="74" t="s">
        <v>12</v>
      </c>
      <c r="Q27" s="69"/>
      <c r="R27" s="69"/>
      <c r="S27" s="70"/>
      <c r="T27" s="154"/>
      <c r="U27" s="155"/>
      <c r="V27" s="156"/>
      <c r="W27" s="74" t="s">
        <v>12</v>
      </c>
      <c r="X27" s="69"/>
      <c r="Y27" s="69"/>
      <c r="Z27" s="82"/>
      <c r="AA27" s="20"/>
    </row>
    <row r="28" spans="2:27" ht="22.5" customHeight="1" hidden="1">
      <c r="B28" s="249" t="s">
        <v>51</v>
      </c>
      <c r="C28" s="250"/>
      <c r="D28" s="250"/>
      <c r="E28" s="250"/>
      <c r="F28" s="250"/>
      <c r="G28" s="250"/>
      <c r="H28" s="250"/>
      <c r="I28" s="250"/>
      <c r="J28" s="250"/>
      <c r="K28" s="250"/>
      <c r="L28" s="251"/>
      <c r="M28" s="255">
        <f>IF(OR(M15="",M16="",M17="",M18="",M19="",M22=""),"",SUM(M15:O19)-M22)</f>
      </c>
      <c r="N28" s="255"/>
      <c r="O28" s="255"/>
      <c r="P28" s="148" t="s">
        <v>1</v>
      </c>
      <c r="Q28" s="149"/>
      <c r="R28" s="149"/>
      <c r="S28" s="150"/>
      <c r="T28" s="112">
        <f>IF(OR(T15="",T16="",T17="",T18="",T19=""),"",SUM(T15:V19))</f>
      </c>
      <c r="U28" s="113"/>
      <c r="V28" s="114"/>
      <c r="W28" s="148" t="s">
        <v>1</v>
      </c>
      <c r="X28" s="149"/>
      <c r="Y28" s="149"/>
      <c r="Z28" s="264"/>
      <c r="AA28" s="20"/>
    </row>
    <row r="29" spans="2:27" ht="22.5" customHeight="1" hidden="1">
      <c r="B29" s="252"/>
      <c r="C29" s="253"/>
      <c r="D29" s="253"/>
      <c r="E29" s="253"/>
      <c r="F29" s="253"/>
      <c r="G29" s="253"/>
      <c r="H29" s="253"/>
      <c r="I29" s="253"/>
      <c r="J29" s="253"/>
      <c r="K29" s="253"/>
      <c r="L29" s="254"/>
      <c r="M29" s="270">
        <f>IF(OR(M28=""),"",ROUNDUP(M28/1000,1))</f>
      </c>
      <c r="N29" s="270"/>
      <c r="O29" s="271"/>
      <c r="P29" s="104" t="s">
        <v>12</v>
      </c>
      <c r="Q29" s="105"/>
      <c r="R29" s="105"/>
      <c r="S29" s="106"/>
      <c r="T29" s="246">
        <f>IF(T28="","",ROUNDUP(T28/1000,1))</f>
      </c>
      <c r="U29" s="247"/>
      <c r="V29" s="248"/>
      <c r="W29" s="104" t="s">
        <v>12</v>
      </c>
      <c r="X29" s="105"/>
      <c r="Y29" s="105"/>
      <c r="Z29" s="267"/>
      <c r="AA29" s="20"/>
    </row>
    <row r="30" spans="2:28" ht="22.5" customHeight="1" thickBot="1">
      <c r="B30" s="227" t="s">
        <v>49</v>
      </c>
      <c r="C30" s="228"/>
      <c r="D30" s="228"/>
      <c r="E30" s="228"/>
      <c r="F30" s="228"/>
      <c r="G30" s="228"/>
      <c r="H30" s="228"/>
      <c r="I30" s="228"/>
      <c r="J30" s="228"/>
      <c r="K30" s="228"/>
      <c r="L30" s="229"/>
      <c r="M30" s="230">
        <f>IF(OR(M27="",T27=""),"",ROUNDUP(M27/T27,2))</f>
      </c>
      <c r="N30" s="231"/>
      <c r="O30" s="232"/>
      <c r="P30" s="212">
        <f>IF(M30="","",IF(M30&lt;=0.8,"☆☆☆☆☆",IF(M30&lt;=0.85,"☆☆☆☆",IF(M30&lt;=0.9,"☆☆☆",IF(M30&lt;=1,"☆☆",IF(M30&lt;=1.1,"無星","評価外"))))))</f>
      </c>
      <c r="Q30" s="213"/>
      <c r="R30" s="213"/>
      <c r="S30" s="214"/>
      <c r="T30" s="224"/>
      <c r="U30" s="225"/>
      <c r="V30" s="225"/>
      <c r="W30" s="225"/>
      <c r="X30" s="225"/>
      <c r="Y30" s="225"/>
      <c r="Z30" s="226"/>
      <c r="AB30" s="20"/>
    </row>
    <row r="31" spans="2:26" ht="7.5" customHeight="1">
      <c r="B31" s="9"/>
      <c r="C31" s="9"/>
      <c r="D31" s="10"/>
      <c r="E31" s="10"/>
      <c r="F31" s="10"/>
      <c r="G31" s="10"/>
      <c r="H31" s="10"/>
      <c r="I31" s="10"/>
      <c r="J31" s="10"/>
      <c r="K31" s="10"/>
      <c r="L31" s="10"/>
      <c r="M31" s="11"/>
      <c r="N31" s="11"/>
      <c r="O31" s="11"/>
      <c r="P31" s="12"/>
      <c r="Q31" s="12"/>
      <c r="R31" s="12"/>
      <c r="S31" s="10"/>
      <c r="T31" s="11"/>
      <c r="U31" s="11"/>
      <c r="V31" s="11"/>
      <c r="W31" s="12"/>
      <c r="X31" s="12"/>
      <c r="Y31" s="12"/>
      <c r="Z31" s="10"/>
    </row>
    <row r="32" spans="2:26" ht="27" customHeight="1" thickBot="1">
      <c r="B32" s="78" t="s">
        <v>25</v>
      </c>
      <c r="C32" s="78"/>
      <c r="D32" s="78"/>
      <c r="E32" s="78"/>
      <c r="F32" s="78"/>
      <c r="G32" s="78"/>
      <c r="H32" s="78"/>
      <c r="I32" s="78"/>
      <c r="J32" s="78"/>
      <c r="K32" s="78"/>
      <c r="L32" s="78"/>
      <c r="M32" s="78"/>
      <c r="N32" s="78"/>
      <c r="O32" s="78"/>
      <c r="P32" s="78"/>
      <c r="Q32" s="78"/>
      <c r="R32" s="78"/>
      <c r="S32" s="78"/>
      <c r="T32" s="78"/>
      <c r="U32" s="78"/>
      <c r="V32" s="78"/>
      <c r="W32" s="78"/>
      <c r="X32" s="78"/>
      <c r="Y32" s="78"/>
      <c r="Z32" s="78"/>
    </row>
    <row r="33" spans="2:26" ht="27" customHeight="1">
      <c r="B33" s="163" t="s">
        <v>21</v>
      </c>
      <c r="C33" s="164"/>
      <c r="D33" s="197" t="s">
        <v>9</v>
      </c>
      <c r="E33" s="198"/>
      <c r="F33" s="203" t="s">
        <v>44</v>
      </c>
      <c r="G33" s="204"/>
      <c r="H33" s="204"/>
      <c r="I33" s="204"/>
      <c r="J33" s="204"/>
      <c r="K33" s="204"/>
      <c r="L33" s="205"/>
      <c r="M33" s="206">
        <f>M29</f>
      </c>
      <c r="N33" s="207"/>
      <c r="O33" s="208"/>
      <c r="P33" s="209" t="s">
        <v>17</v>
      </c>
      <c r="Q33" s="210"/>
      <c r="R33" s="211"/>
      <c r="S33" s="221"/>
      <c r="T33" s="222"/>
      <c r="U33" s="222"/>
      <c r="V33" s="222"/>
      <c r="W33" s="222"/>
      <c r="X33" s="222"/>
      <c r="Y33" s="222"/>
      <c r="Z33" s="223"/>
    </row>
    <row r="34" spans="2:26" ht="27" customHeight="1" thickBot="1">
      <c r="B34" s="165"/>
      <c r="C34" s="166"/>
      <c r="D34" s="199"/>
      <c r="E34" s="200"/>
      <c r="F34" s="189" t="s">
        <v>18</v>
      </c>
      <c r="G34" s="190"/>
      <c r="H34" s="190"/>
      <c r="I34" s="190"/>
      <c r="J34" s="190"/>
      <c r="K34" s="190"/>
      <c r="L34" s="191"/>
      <c r="M34" s="194">
        <f>IF(M33="","",ROUNDUP(T27-M33,1))</f>
      </c>
      <c r="N34" s="195"/>
      <c r="O34" s="196"/>
      <c r="P34" s="68" t="s">
        <v>12</v>
      </c>
      <c r="Q34" s="69"/>
      <c r="R34" s="176"/>
      <c r="S34" s="26"/>
      <c r="T34" s="28"/>
      <c r="U34" s="7"/>
      <c r="V34" s="7"/>
      <c r="W34" s="7"/>
      <c r="X34" s="7"/>
      <c r="Y34" s="7"/>
      <c r="Z34" s="27"/>
    </row>
    <row r="35" spans="2:26" ht="27" customHeight="1" thickBot="1" thickTop="1">
      <c r="B35" s="165"/>
      <c r="C35" s="166"/>
      <c r="D35" s="201"/>
      <c r="E35" s="202"/>
      <c r="F35" s="187" t="s">
        <v>10</v>
      </c>
      <c r="G35" s="188"/>
      <c r="H35" s="188"/>
      <c r="I35" s="188"/>
      <c r="J35" s="188"/>
      <c r="K35" s="188"/>
      <c r="L35" s="188"/>
      <c r="M35" s="171">
        <f>IF(OR(M34="",T27=""),"",TRUNC(M34/T27*100))</f>
      </c>
      <c r="N35" s="172"/>
      <c r="O35" s="173"/>
      <c r="P35" s="105" t="s">
        <v>8</v>
      </c>
      <c r="Q35" s="105"/>
      <c r="R35" s="105"/>
      <c r="S35" s="218"/>
      <c r="T35" s="219"/>
      <c r="U35" s="219"/>
      <c r="V35" s="219"/>
      <c r="W35" s="219"/>
      <c r="X35" s="219"/>
      <c r="Y35" s="219"/>
      <c r="Z35" s="220"/>
    </row>
    <row r="36" spans="2:29" s="6" customFormat="1" ht="30" customHeight="1" thickTop="1">
      <c r="B36" s="165"/>
      <c r="C36" s="166"/>
      <c r="D36" s="178" t="s">
        <v>6</v>
      </c>
      <c r="E36" s="179"/>
      <c r="F36" s="215" t="s">
        <v>19</v>
      </c>
      <c r="G36" s="216"/>
      <c r="H36" s="216"/>
      <c r="I36" s="216"/>
      <c r="J36" s="216"/>
      <c r="K36" s="216"/>
      <c r="L36" s="217"/>
      <c r="M36" s="184">
        <f>IF(OR(M28="",M23=""),"",IF((M28-M23)&gt;=0,ROUNDUP((M28-M23)/1000,1),ROUNDDOWN((M28-M23)/1000,1)))</f>
      </c>
      <c r="N36" s="185"/>
      <c r="O36" s="186"/>
      <c r="P36" s="169" t="s">
        <v>17</v>
      </c>
      <c r="Q36" s="161"/>
      <c r="R36" s="170"/>
      <c r="S36" s="29"/>
      <c r="T36" s="30"/>
      <c r="U36" s="30"/>
      <c r="V36" s="30"/>
      <c r="W36" s="30"/>
      <c r="X36" s="30"/>
      <c r="Y36" s="30"/>
      <c r="Z36" s="31"/>
      <c r="AA36" s="21"/>
      <c r="AB36" s="21"/>
      <c r="AC36" s="21"/>
    </row>
    <row r="37" spans="2:29" s="6" customFormat="1" ht="27" customHeight="1" thickBot="1">
      <c r="B37" s="165"/>
      <c r="C37" s="166"/>
      <c r="D37" s="180"/>
      <c r="E37" s="181"/>
      <c r="F37" s="189" t="s">
        <v>18</v>
      </c>
      <c r="G37" s="190"/>
      <c r="H37" s="190"/>
      <c r="I37" s="190"/>
      <c r="J37" s="190"/>
      <c r="K37" s="190"/>
      <c r="L37" s="191"/>
      <c r="M37" s="194">
        <f>IF(M36="","",ROUNDUP(T27-M36,1))</f>
      </c>
      <c r="N37" s="195"/>
      <c r="O37" s="196"/>
      <c r="P37" s="68" t="s">
        <v>16</v>
      </c>
      <c r="Q37" s="69"/>
      <c r="R37" s="176"/>
      <c r="S37" s="24"/>
      <c r="T37" s="28"/>
      <c r="U37" s="23"/>
      <c r="V37" s="23"/>
      <c r="W37" s="23"/>
      <c r="X37" s="23"/>
      <c r="Y37" s="23"/>
      <c r="Z37" s="25"/>
      <c r="AA37" s="21"/>
      <c r="AB37" s="21"/>
      <c r="AC37" s="21"/>
    </row>
    <row r="38" spans="2:29" s="6" customFormat="1" ht="27" customHeight="1" thickBot="1" thickTop="1">
      <c r="B38" s="167"/>
      <c r="C38" s="168"/>
      <c r="D38" s="182"/>
      <c r="E38" s="183"/>
      <c r="F38" s="174" t="s">
        <v>7</v>
      </c>
      <c r="G38" s="175"/>
      <c r="H38" s="175"/>
      <c r="I38" s="175"/>
      <c r="J38" s="175"/>
      <c r="K38" s="175"/>
      <c r="L38" s="175"/>
      <c r="M38" s="171">
        <f>IF(OR(T27="",M37=""),"",TRUNC(M37/T27*100))</f>
      </c>
      <c r="N38" s="172"/>
      <c r="O38" s="173"/>
      <c r="P38" s="177" t="s">
        <v>8</v>
      </c>
      <c r="Q38" s="177"/>
      <c r="R38" s="177"/>
      <c r="S38" s="192"/>
      <c r="T38" s="175"/>
      <c r="U38" s="175"/>
      <c r="V38" s="175"/>
      <c r="W38" s="175"/>
      <c r="X38" s="175"/>
      <c r="Y38" s="175"/>
      <c r="Z38" s="193"/>
      <c r="AA38" s="21"/>
      <c r="AB38" s="21"/>
      <c r="AC38" s="21"/>
    </row>
    <row r="39" spans="2:29" s="6" customFormat="1" ht="15" customHeight="1" thickBot="1">
      <c r="B39" s="14"/>
      <c r="C39" s="14"/>
      <c r="D39" s="15"/>
      <c r="E39" s="15"/>
      <c r="F39" s="16"/>
      <c r="G39" s="16"/>
      <c r="H39" s="16"/>
      <c r="I39" s="16"/>
      <c r="J39" s="16"/>
      <c r="K39" s="16"/>
      <c r="L39" s="16"/>
      <c r="M39" s="17"/>
      <c r="N39" s="17"/>
      <c r="O39" s="17"/>
      <c r="P39" s="1"/>
      <c r="Q39" s="1"/>
      <c r="R39" s="1"/>
      <c r="S39" s="7"/>
      <c r="T39" s="7"/>
      <c r="U39" s="7"/>
      <c r="V39" s="7"/>
      <c r="W39" s="7"/>
      <c r="X39" s="7"/>
      <c r="Y39" s="7"/>
      <c r="Z39" s="7"/>
      <c r="AA39" s="21"/>
      <c r="AB39" s="21"/>
      <c r="AC39" s="21"/>
    </row>
    <row r="40" spans="3:28" s="6" customFormat="1" ht="27" customHeight="1" thickBot="1">
      <c r="C40" s="275" t="s">
        <v>56</v>
      </c>
      <c r="D40" s="276"/>
      <c r="E40" s="277"/>
      <c r="F40" s="265">
        <f>IF($M$38="","",IF(AND($M$35&gt;=20,$M$38&gt;=100,L11="適",X9="適"),"適合","－"))</f>
      </c>
      <c r="G40" s="266"/>
      <c r="H40" s="22"/>
      <c r="I40" s="278" t="s">
        <v>43</v>
      </c>
      <c r="J40" s="279"/>
      <c r="K40" s="280"/>
      <c r="L40" s="265">
        <f>IF($M$38="","",IF(AND($M$35&gt;=20,$M$38&gt;=75,$M$38&lt;100,L11="適",X9="適"),"適合","－"))</f>
      </c>
      <c r="M40" s="266"/>
      <c r="N40" s="32"/>
      <c r="O40" s="278" t="s">
        <v>57</v>
      </c>
      <c r="P40" s="279"/>
      <c r="Q40" s="280"/>
      <c r="R40" s="265">
        <f>IF($M$35="","",IF(AND($M$35&gt;=20,$M$38&gt;=20,$M$38&lt;75,L11="適",X9="適"),"適合","－"))</f>
      </c>
      <c r="S40" s="266"/>
      <c r="T40" s="32"/>
      <c r="U40" s="281" t="s">
        <v>23</v>
      </c>
      <c r="V40" s="282"/>
      <c r="W40" s="283"/>
      <c r="X40" s="265">
        <f>IF($M$38="","",IF(AND($M$35&gt;=20,$M$38&gt;=100,L11="適"),"適合","－"))</f>
      </c>
      <c r="Y40" s="266"/>
      <c r="Z40" s="32"/>
      <c r="AA40" s="32"/>
      <c r="AB40" s="21"/>
    </row>
    <row r="41" spans="3:28" s="6" customFormat="1" ht="12.75" customHeight="1" thickBot="1">
      <c r="C41" s="45"/>
      <c r="D41" s="45"/>
      <c r="E41" s="45"/>
      <c r="F41" s="46"/>
      <c r="G41" s="46"/>
      <c r="H41" s="22"/>
      <c r="I41" s="60"/>
      <c r="J41" s="60"/>
      <c r="K41" s="60"/>
      <c r="L41" s="46"/>
      <c r="M41" s="46"/>
      <c r="N41" s="32"/>
      <c r="O41" s="60"/>
      <c r="P41" s="60"/>
      <c r="Q41" s="60"/>
      <c r="R41" s="46"/>
      <c r="S41" s="64" t="s">
        <v>64</v>
      </c>
      <c r="T41" s="32"/>
      <c r="U41" s="61"/>
      <c r="V41" s="61"/>
      <c r="W41" s="61"/>
      <c r="X41" s="46"/>
      <c r="Y41" s="46"/>
      <c r="Z41" s="32"/>
      <c r="AA41" s="32"/>
      <c r="AB41" s="21"/>
    </row>
    <row r="42" spans="2:28" s="6" customFormat="1" ht="27" customHeight="1" thickBot="1">
      <c r="B42" s="63" t="s">
        <v>59</v>
      </c>
      <c r="C42" s="275" t="s">
        <v>65</v>
      </c>
      <c r="D42" s="276"/>
      <c r="E42" s="277"/>
      <c r="F42" s="265">
        <f>IF($M$38="","",IF(AND($M$35&gt;=25,$M$38&gt;=100,E9&lt;=VLOOKUP(E7,AC54:AG61,5),L11="適"),"適合","－"))</f>
      </c>
      <c r="G42" s="266"/>
      <c r="H42" s="63" t="s">
        <v>59</v>
      </c>
      <c r="I42" s="284" t="s">
        <v>66</v>
      </c>
      <c r="J42" s="285"/>
      <c r="K42" s="286"/>
      <c r="L42" s="265">
        <f>IF($M$38="","",IF(AND($M$35&gt;=25,$M$38&gt;=75,$M$38&lt;100,E9&lt;=VLOOKUP(E7,AC54:AG61,5),L11="適"),"適合","－"))</f>
      </c>
      <c r="M42" s="266"/>
      <c r="N42" s="32"/>
      <c r="O42" s="60"/>
      <c r="P42" s="60"/>
      <c r="Q42" s="60"/>
      <c r="R42" s="46"/>
      <c r="S42" s="46"/>
      <c r="T42" s="32"/>
      <c r="U42" s="61"/>
      <c r="V42" s="61"/>
      <c r="W42" s="61"/>
      <c r="X42" s="46"/>
      <c r="Y42" s="46"/>
      <c r="Z42" s="32"/>
      <c r="AA42" s="32"/>
      <c r="AB42" s="21"/>
    </row>
    <row r="43" spans="2:28" s="6" customFormat="1" ht="12.75" customHeight="1">
      <c r="B43" s="63"/>
      <c r="C43" s="62"/>
      <c r="D43" s="62"/>
      <c r="E43" s="62"/>
      <c r="F43" s="46"/>
      <c r="G43" s="64" t="s">
        <v>67</v>
      </c>
      <c r="H43" s="22"/>
      <c r="I43" s="60"/>
      <c r="J43" s="60"/>
      <c r="K43" s="60"/>
      <c r="L43" s="46"/>
      <c r="M43" s="64" t="s">
        <v>67</v>
      </c>
      <c r="N43" s="32"/>
      <c r="O43" s="60"/>
      <c r="P43" s="60"/>
      <c r="Q43" s="60"/>
      <c r="R43" s="46"/>
      <c r="S43" s="46"/>
      <c r="T43" s="32"/>
      <c r="U43" s="61"/>
      <c r="V43" s="61"/>
      <c r="W43" s="61"/>
      <c r="X43" s="46"/>
      <c r="Y43" s="46"/>
      <c r="Z43" s="32"/>
      <c r="AA43" s="32"/>
      <c r="AB43" s="21"/>
    </row>
    <row r="44" spans="2:29" s="6" customFormat="1" ht="12.75" customHeight="1">
      <c r="B44" s="47" t="s">
        <v>60</v>
      </c>
      <c r="C44" s="14"/>
      <c r="D44" s="45"/>
      <c r="E44" s="45"/>
      <c r="F44" s="45"/>
      <c r="G44" s="45"/>
      <c r="H44" s="46"/>
      <c r="I44" s="46"/>
      <c r="J44" s="46"/>
      <c r="K44" s="22"/>
      <c r="L44" s="45"/>
      <c r="M44" s="45"/>
      <c r="N44" s="45"/>
      <c r="O44" s="45"/>
      <c r="P44" s="46"/>
      <c r="Q44" s="46"/>
      <c r="R44" s="46"/>
      <c r="S44" s="32"/>
      <c r="T44" s="45"/>
      <c r="U44" s="45"/>
      <c r="V44" s="45"/>
      <c r="W44" s="45"/>
      <c r="X44" s="46"/>
      <c r="Y44" s="46"/>
      <c r="Z44" s="46"/>
      <c r="AA44" s="21"/>
      <c r="AB44" s="21"/>
      <c r="AC44" s="21"/>
    </row>
    <row r="45" spans="2:29" s="6" customFormat="1" ht="13.5">
      <c r="B45" s="18" t="s">
        <v>61</v>
      </c>
      <c r="C45" s="5"/>
      <c r="D45" s="2"/>
      <c r="E45" s="2"/>
      <c r="F45" s="2"/>
      <c r="G45" s="2"/>
      <c r="H45" s="2"/>
      <c r="I45" s="2"/>
      <c r="J45" s="2"/>
      <c r="K45" s="2"/>
      <c r="L45" s="2"/>
      <c r="M45" s="2"/>
      <c r="N45" s="2"/>
      <c r="O45" s="2"/>
      <c r="P45" s="2"/>
      <c r="Q45" s="2"/>
      <c r="R45" s="2"/>
      <c r="S45" s="2"/>
      <c r="T45" s="2"/>
      <c r="U45" s="2"/>
      <c r="V45" s="2"/>
      <c r="W45" s="2"/>
      <c r="X45" s="2"/>
      <c r="Y45" s="2"/>
      <c r="Z45" s="2"/>
      <c r="AA45" s="21"/>
      <c r="AB45" s="21"/>
      <c r="AC45" s="21"/>
    </row>
    <row r="46" spans="2:29" s="6" customFormat="1" ht="13.5">
      <c r="B46" s="18"/>
      <c r="C46" s="5" t="s">
        <v>11</v>
      </c>
      <c r="D46" s="2"/>
      <c r="E46" s="2"/>
      <c r="F46" s="2"/>
      <c r="G46" s="2"/>
      <c r="H46" s="2"/>
      <c r="I46" s="2"/>
      <c r="J46" s="2"/>
      <c r="K46" s="2"/>
      <c r="L46" s="2"/>
      <c r="M46" s="2"/>
      <c r="N46" s="2"/>
      <c r="O46" s="2"/>
      <c r="P46" s="2"/>
      <c r="Q46" s="2"/>
      <c r="R46" s="2"/>
      <c r="S46" s="2"/>
      <c r="T46" s="2"/>
      <c r="U46" s="2"/>
      <c r="V46" s="2"/>
      <c r="W46" s="2"/>
      <c r="X46" s="2"/>
      <c r="Y46" s="2"/>
      <c r="Z46" s="2"/>
      <c r="AA46" s="21"/>
      <c r="AB46" s="21"/>
      <c r="AC46" s="21"/>
    </row>
    <row r="47" spans="2:29" s="6" customFormat="1" ht="13.5">
      <c r="B47" s="18" t="s">
        <v>70</v>
      </c>
      <c r="C47" s="5"/>
      <c r="D47" s="2"/>
      <c r="E47" s="2"/>
      <c r="F47" s="2"/>
      <c r="G47" s="2"/>
      <c r="H47" s="2"/>
      <c r="I47" s="2"/>
      <c r="J47" s="2"/>
      <c r="K47" s="2"/>
      <c r="L47" s="2"/>
      <c r="M47" s="2"/>
      <c r="N47" s="2"/>
      <c r="O47" s="2"/>
      <c r="P47" s="2"/>
      <c r="Q47" s="2"/>
      <c r="R47" s="2"/>
      <c r="S47" s="2"/>
      <c r="T47" s="2"/>
      <c r="U47" s="2"/>
      <c r="V47" s="2"/>
      <c r="W47" s="2"/>
      <c r="X47" s="2"/>
      <c r="Y47" s="2"/>
      <c r="Z47" s="2"/>
      <c r="AA47" s="21"/>
      <c r="AB47" s="21"/>
      <c r="AC47" s="21"/>
    </row>
    <row r="48" spans="2:34" s="6" customFormat="1" ht="13.5">
      <c r="B48" s="5" t="s">
        <v>68</v>
      </c>
      <c r="C48" s="13"/>
      <c r="D48" s="2"/>
      <c r="E48" s="2"/>
      <c r="F48" s="2"/>
      <c r="G48" s="2"/>
      <c r="H48" s="2"/>
      <c r="I48" s="2"/>
      <c r="J48" s="2"/>
      <c r="K48" s="2"/>
      <c r="L48" s="2"/>
      <c r="M48" s="2"/>
      <c r="N48" s="2"/>
      <c r="O48" s="2"/>
      <c r="P48" s="2"/>
      <c r="Q48" s="2"/>
      <c r="R48" s="2"/>
      <c r="S48" s="2"/>
      <c r="T48" s="2"/>
      <c r="U48" s="2"/>
      <c r="V48" s="2"/>
      <c r="W48" s="2"/>
      <c r="X48" s="2"/>
      <c r="Y48" s="2"/>
      <c r="Z48" s="2"/>
      <c r="AA48" s="21"/>
      <c r="AB48" s="21"/>
      <c r="AC48" s="21"/>
      <c r="AH48" s="6" t="s">
        <v>50</v>
      </c>
    </row>
    <row r="49" spans="2:3" ht="12.75" customHeight="1">
      <c r="B49" s="5"/>
      <c r="C49" s="5" t="s">
        <v>63</v>
      </c>
    </row>
    <row r="50" spans="3:28" ht="15" customHeight="1">
      <c r="C50" s="5" t="s">
        <v>62</v>
      </c>
      <c r="W50" s="19"/>
      <c r="X50" s="19"/>
      <c r="Y50" s="19"/>
      <c r="Z50" s="4"/>
      <c r="AA50" s="4"/>
      <c r="AB50" s="4"/>
    </row>
    <row r="51" spans="3:25" s="2" customFormat="1" ht="15" customHeight="1" hidden="1">
      <c r="C51" s="5"/>
      <c r="W51" s="19"/>
      <c r="X51" s="19"/>
      <c r="Y51" s="19"/>
    </row>
    <row r="52" spans="23:28" ht="15" customHeight="1" hidden="1">
      <c r="W52" s="19"/>
      <c r="X52" s="19"/>
      <c r="Y52" s="19"/>
      <c r="Z52" s="4"/>
      <c r="AA52" s="4"/>
      <c r="AB52" s="4"/>
    </row>
    <row r="53" spans="23:33" ht="15" customHeight="1" hidden="1">
      <c r="W53" s="19"/>
      <c r="X53" s="19"/>
      <c r="Y53" s="19"/>
      <c r="Z53" s="4"/>
      <c r="AA53" s="4"/>
      <c r="AB53" s="4"/>
      <c r="AC53" s="38" t="s">
        <v>28</v>
      </c>
      <c r="AD53" s="38" t="s">
        <v>34</v>
      </c>
      <c r="AE53" s="38" t="s">
        <v>35</v>
      </c>
      <c r="AF53" s="38" t="s">
        <v>36</v>
      </c>
      <c r="AG53" s="58" t="s">
        <v>58</v>
      </c>
    </row>
    <row r="54" spans="23:33" ht="15" customHeight="1" hidden="1">
      <c r="W54" s="19"/>
      <c r="X54" s="19"/>
      <c r="Y54" s="19"/>
      <c r="Z54" s="4"/>
      <c r="AA54" s="4"/>
      <c r="AB54" s="4"/>
      <c r="AC54" s="38">
        <v>1</v>
      </c>
      <c r="AD54" s="39">
        <v>0.46</v>
      </c>
      <c r="AE54" s="39">
        <v>0.4</v>
      </c>
      <c r="AF54" s="38" t="s">
        <v>37</v>
      </c>
      <c r="AG54" s="39">
        <v>0.3</v>
      </c>
    </row>
    <row r="55" spans="23:33" ht="15" customHeight="1" hidden="1">
      <c r="W55" s="19"/>
      <c r="X55" s="19"/>
      <c r="Y55" s="19"/>
      <c r="Z55" s="4"/>
      <c r="AA55" s="4"/>
      <c r="AB55" s="4"/>
      <c r="AC55" s="38">
        <v>2</v>
      </c>
      <c r="AD55" s="39">
        <v>0.46</v>
      </c>
      <c r="AE55" s="39">
        <v>0.4</v>
      </c>
      <c r="AF55" s="38" t="s">
        <v>37</v>
      </c>
      <c r="AG55" s="59">
        <v>0.3</v>
      </c>
    </row>
    <row r="56" spans="23:33" ht="15" customHeight="1" hidden="1">
      <c r="W56" s="19"/>
      <c r="X56" s="19"/>
      <c r="Y56" s="19"/>
      <c r="Z56" s="4"/>
      <c r="AA56" s="4"/>
      <c r="AB56" s="4"/>
      <c r="AC56" s="38">
        <v>3</v>
      </c>
      <c r="AD56" s="39">
        <v>0.56</v>
      </c>
      <c r="AE56" s="39">
        <v>0.5</v>
      </c>
      <c r="AF56" s="38" t="s">
        <v>37</v>
      </c>
      <c r="AG56" s="59">
        <v>0.4</v>
      </c>
    </row>
    <row r="57" spans="23:33" ht="15" customHeight="1" hidden="1">
      <c r="W57" s="19"/>
      <c r="X57" s="19"/>
      <c r="Y57" s="19"/>
      <c r="Z57" s="4"/>
      <c r="AA57" s="4"/>
      <c r="AB57" s="4"/>
      <c r="AC57" s="38">
        <v>4</v>
      </c>
      <c r="AD57" s="39">
        <v>0.75</v>
      </c>
      <c r="AE57" s="39">
        <v>0.6</v>
      </c>
      <c r="AF57" s="38" t="s">
        <v>37</v>
      </c>
      <c r="AG57" s="59">
        <v>0.5</v>
      </c>
    </row>
    <row r="58" spans="23:33" ht="15" customHeight="1" hidden="1">
      <c r="W58" s="19"/>
      <c r="X58" s="19"/>
      <c r="Y58" s="19"/>
      <c r="Z58" s="4"/>
      <c r="AA58" s="4"/>
      <c r="AB58" s="4"/>
      <c r="AC58" s="38">
        <v>5</v>
      </c>
      <c r="AD58" s="39">
        <v>0.87</v>
      </c>
      <c r="AE58" s="39">
        <v>0.6</v>
      </c>
      <c r="AF58" s="40">
        <v>3</v>
      </c>
      <c r="AG58" s="59">
        <v>0.5</v>
      </c>
    </row>
    <row r="59" spans="29:33" ht="27" customHeight="1" hidden="1">
      <c r="AC59" s="38">
        <v>6</v>
      </c>
      <c r="AD59" s="39">
        <v>0.87</v>
      </c>
      <c r="AE59" s="39">
        <v>0.6</v>
      </c>
      <c r="AF59" s="40">
        <v>2.8</v>
      </c>
      <c r="AG59" s="59">
        <v>0.5</v>
      </c>
    </row>
    <row r="60" spans="29:33" ht="27" customHeight="1" hidden="1">
      <c r="AC60" s="38">
        <v>7</v>
      </c>
      <c r="AD60" s="39">
        <v>0.87</v>
      </c>
      <c r="AE60" s="39">
        <v>0.6</v>
      </c>
      <c r="AF60" s="40">
        <v>2.7</v>
      </c>
      <c r="AG60" s="59">
        <v>0.5</v>
      </c>
    </row>
    <row r="61" spans="29:33" ht="27" customHeight="1" hidden="1">
      <c r="AC61" s="38">
        <v>8</v>
      </c>
      <c r="AD61" s="38" t="s">
        <v>37</v>
      </c>
      <c r="AE61" s="38" t="s">
        <v>37</v>
      </c>
      <c r="AF61" s="40">
        <v>3.2</v>
      </c>
      <c r="AG61" s="38" t="s">
        <v>37</v>
      </c>
    </row>
  </sheetData>
  <sheetProtection selectLockedCells="1"/>
  <mergeCells count="124">
    <mergeCell ref="C42:E42"/>
    <mergeCell ref="F42:G42"/>
    <mergeCell ref="C40:E40"/>
    <mergeCell ref="I40:K40"/>
    <mergeCell ref="O40:Q40"/>
    <mergeCell ref="U40:W40"/>
    <mergeCell ref="I42:K42"/>
    <mergeCell ref="L42:M42"/>
    <mergeCell ref="X40:Y40"/>
    <mergeCell ref="R40:S40"/>
    <mergeCell ref="L40:M40"/>
    <mergeCell ref="F40:G40"/>
    <mergeCell ref="W29:Z29"/>
    <mergeCell ref="L11:R11"/>
    <mergeCell ref="T19:V19"/>
    <mergeCell ref="M29:O29"/>
    <mergeCell ref="M22:O22"/>
    <mergeCell ref="P23:S23"/>
    <mergeCell ref="T29:V29"/>
    <mergeCell ref="B28:L29"/>
    <mergeCell ref="M28:O28"/>
    <mergeCell ref="T27:V27"/>
    <mergeCell ref="B9:D9"/>
    <mergeCell ref="B17:L17"/>
    <mergeCell ref="M20:Z20"/>
    <mergeCell ref="B26:L26"/>
    <mergeCell ref="M26:Z26"/>
    <mergeCell ref="W28:Z28"/>
    <mergeCell ref="E10:K10"/>
    <mergeCell ref="S10:Y10"/>
    <mergeCell ref="X9:Y9"/>
    <mergeCell ref="S9:W9"/>
    <mergeCell ref="E8:K8"/>
    <mergeCell ref="L9:P9"/>
    <mergeCell ref="L10:P10"/>
    <mergeCell ref="Q9:R9"/>
    <mergeCell ref="Q10:R10"/>
    <mergeCell ref="P30:S30"/>
    <mergeCell ref="F36:L36"/>
    <mergeCell ref="M35:O35"/>
    <mergeCell ref="P35:R35"/>
    <mergeCell ref="S35:Z35"/>
    <mergeCell ref="S33:Z33"/>
    <mergeCell ref="T30:Z30"/>
    <mergeCell ref="B30:L30"/>
    <mergeCell ref="M30:O30"/>
    <mergeCell ref="B32:Z32"/>
    <mergeCell ref="S38:Z38"/>
    <mergeCell ref="M37:O37"/>
    <mergeCell ref="F37:L37"/>
    <mergeCell ref="D33:E35"/>
    <mergeCell ref="F33:L33"/>
    <mergeCell ref="M33:O33"/>
    <mergeCell ref="P33:R33"/>
    <mergeCell ref="M34:O34"/>
    <mergeCell ref="P34:R34"/>
    <mergeCell ref="B33:C38"/>
    <mergeCell ref="P36:R36"/>
    <mergeCell ref="M38:O38"/>
    <mergeCell ref="F38:L38"/>
    <mergeCell ref="P37:R37"/>
    <mergeCell ref="P38:R38"/>
    <mergeCell ref="D36:E38"/>
    <mergeCell ref="M36:O36"/>
    <mergeCell ref="F35:L35"/>
    <mergeCell ref="F34:L34"/>
    <mergeCell ref="B23:L23"/>
    <mergeCell ref="B22:L22"/>
    <mergeCell ref="P28:S28"/>
    <mergeCell ref="T23:Z23"/>
    <mergeCell ref="M23:O23"/>
    <mergeCell ref="M27:O27"/>
    <mergeCell ref="T24:Z24"/>
    <mergeCell ref="P22:S22"/>
    <mergeCell ref="B1:Z1"/>
    <mergeCell ref="B2:Z2"/>
    <mergeCell ref="B4:H4"/>
    <mergeCell ref="I4:Z4"/>
    <mergeCell ref="B14:L14"/>
    <mergeCell ref="T14:Z14"/>
    <mergeCell ref="B11:K11"/>
    <mergeCell ref="L8:R8"/>
    <mergeCell ref="S8:Y8"/>
    <mergeCell ref="E9:K9"/>
    <mergeCell ref="P29:S29"/>
    <mergeCell ref="P18:S18"/>
    <mergeCell ref="P19:S19"/>
    <mergeCell ref="T21:Z21"/>
    <mergeCell ref="P21:S21"/>
    <mergeCell ref="B10:D10"/>
    <mergeCell ref="T28:V28"/>
    <mergeCell ref="B15:L15"/>
    <mergeCell ref="M17:O17"/>
    <mergeCell ref="T17:V17"/>
    <mergeCell ref="F7:G7"/>
    <mergeCell ref="W27:Z27"/>
    <mergeCell ref="P27:S27"/>
    <mergeCell ref="B16:L16"/>
    <mergeCell ref="T16:V16"/>
    <mergeCell ref="M14:S14"/>
    <mergeCell ref="B7:D7"/>
    <mergeCell ref="B18:L18"/>
    <mergeCell ref="T18:V18"/>
    <mergeCell ref="M21:O21"/>
    <mergeCell ref="T15:V15"/>
    <mergeCell ref="B27:L27"/>
    <mergeCell ref="W18:Z18"/>
    <mergeCell ref="W19:Z19"/>
    <mergeCell ref="B19:L19"/>
    <mergeCell ref="M19:O19"/>
    <mergeCell ref="M18:O18"/>
    <mergeCell ref="P16:S16"/>
    <mergeCell ref="M16:O16"/>
    <mergeCell ref="B24:L24"/>
    <mergeCell ref="P15:S15"/>
    <mergeCell ref="M24:S24"/>
    <mergeCell ref="P17:S17"/>
    <mergeCell ref="T22:Z22"/>
    <mergeCell ref="B13:Z13"/>
    <mergeCell ref="B21:L21"/>
    <mergeCell ref="W15:Z15"/>
    <mergeCell ref="W16:Z16"/>
    <mergeCell ref="W17:Z17"/>
    <mergeCell ref="M15:O15"/>
  </mergeCells>
  <conditionalFormatting sqref="L9:Y9">
    <cfRule type="expression" priority="16" dxfId="12" stopIfTrue="1">
      <formula>$E$7=8</formula>
    </cfRule>
  </conditionalFormatting>
  <conditionalFormatting sqref="L10:R10">
    <cfRule type="expression" priority="12" dxfId="9" stopIfTrue="1">
      <formula>$E$7=4</formula>
    </cfRule>
    <cfRule type="expression" priority="13" dxfId="9" stopIfTrue="1">
      <formula>$E$7=3</formula>
    </cfRule>
    <cfRule type="expression" priority="14" dxfId="9" stopIfTrue="1">
      <formula>$E$7=2</formula>
    </cfRule>
    <cfRule type="expression" priority="15" dxfId="9" stopIfTrue="1">
      <formula>$E$7=1</formula>
    </cfRule>
  </conditionalFormatting>
  <conditionalFormatting sqref="M27:O27">
    <cfRule type="containsBlanks" priority="25" dxfId="8" stopIfTrue="1">
      <formula>LEN(TRIM(M27))=0</formula>
    </cfRule>
  </conditionalFormatting>
  <conditionalFormatting sqref="T27:V27">
    <cfRule type="containsBlanks" priority="26" dxfId="7" stopIfTrue="1">
      <formula>LEN(TRIM(T27))=0</formula>
    </cfRule>
  </conditionalFormatting>
  <conditionalFormatting sqref="E7">
    <cfRule type="containsBlanks" priority="17" dxfId="6" stopIfTrue="1">
      <formula>LEN(TRIM(E7))=0</formula>
    </cfRule>
  </conditionalFormatting>
  <conditionalFormatting sqref="E9:K9">
    <cfRule type="containsBlanks" priority="27" dxfId="5" stopIfTrue="1">
      <formula>LEN(TRIM(E9))=0</formula>
    </cfRule>
  </conditionalFormatting>
  <conditionalFormatting sqref="E10:K10">
    <cfRule type="containsBlanks" priority="28" dxfId="4" stopIfTrue="1">
      <formula>LEN(TRIM(E10))=0</formula>
    </cfRule>
  </conditionalFormatting>
  <conditionalFormatting sqref="M15:O19">
    <cfRule type="containsBlanks" priority="4" dxfId="3" stopIfTrue="1">
      <formula>LEN(TRIM(M15))=0</formula>
    </cfRule>
  </conditionalFormatting>
  <conditionalFormatting sqref="T15:V19">
    <cfRule type="containsBlanks" priority="22" dxfId="2" stopIfTrue="1">
      <formula>LEN(TRIM(T15))=0</formula>
    </cfRule>
  </conditionalFormatting>
  <conditionalFormatting sqref="M21:O21">
    <cfRule type="containsBlanks" priority="2" dxfId="1" stopIfTrue="1">
      <formula>LEN(TRIM(M21))=0</formula>
    </cfRule>
  </conditionalFormatting>
  <conditionalFormatting sqref="M22:O23">
    <cfRule type="containsBlanks" priority="24" dxfId="0" stopIfTrue="1">
      <formula>LEN(TRIM(M22))=0</formula>
    </cfRule>
  </conditionalFormatting>
  <dataValidations count="1">
    <dataValidation type="list" allowBlank="1" showInputMessage="1" showErrorMessage="1" sqref="E7">
      <formula1>"1,2,3,4,5,6,7,8"</formula1>
    </dataValidation>
  </dataValidations>
  <printOptions/>
  <pageMargins left="0.7480314960629921" right="0.7480314960629921" top="0.7874015748031497" bottom="0.7874015748031497" header="0.5118110236220472" footer="0.31496062992125984"/>
  <pageSetup horizontalDpi="600" verticalDpi="600" orientation="portrait" paperSize="9" scale="79" r:id="rId2"/>
  <headerFooter alignWithMargins="0">
    <oddFooter>&amp;L201904一般財団法人茨城県建築センター</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B1:AH63"/>
  <sheetViews>
    <sheetView showGridLines="0" zoomScaleSheetLayoutView="115" workbookViewId="0" topLeftCell="A1">
      <selection activeCell="A1" sqref="A1"/>
    </sheetView>
  </sheetViews>
  <sheetFormatPr defaultColWidth="9.140625" defaultRowHeight="27" customHeight="1"/>
  <cols>
    <col min="1" max="1" width="9.00390625" style="4" customWidth="1"/>
    <col min="2" max="26" width="3.57421875" style="2" customWidth="1"/>
    <col min="27" max="28" width="3.57421875" style="19" customWidth="1"/>
    <col min="29" max="29" width="9.00390625" style="19" customWidth="1"/>
    <col min="30" max="16384" width="9.00390625" style="4" customWidth="1"/>
  </cols>
  <sheetData>
    <row r="1" spans="2:26" ht="27" customHeight="1">
      <c r="B1" s="117" t="s">
        <v>69</v>
      </c>
      <c r="C1" s="117"/>
      <c r="D1" s="118"/>
      <c r="E1" s="118"/>
      <c r="F1" s="118"/>
      <c r="G1" s="118"/>
      <c r="H1" s="118"/>
      <c r="I1" s="118"/>
      <c r="J1" s="118"/>
      <c r="K1" s="118"/>
      <c r="L1" s="118"/>
      <c r="M1" s="118"/>
      <c r="N1" s="118"/>
      <c r="O1" s="118"/>
      <c r="P1" s="118"/>
      <c r="Q1" s="118"/>
      <c r="R1" s="118"/>
      <c r="S1" s="118"/>
      <c r="T1" s="118"/>
      <c r="U1" s="118"/>
      <c r="V1" s="118"/>
      <c r="W1" s="118"/>
      <c r="X1" s="118"/>
      <c r="Y1" s="118"/>
      <c r="Z1" s="119"/>
    </row>
    <row r="2" spans="2:29" ht="27" customHeight="1">
      <c r="B2" s="120" t="s">
        <v>77</v>
      </c>
      <c r="C2" s="121"/>
      <c r="D2" s="122"/>
      <c r="E2" s="122"/>
      <c r="F2" s="122"/>
      <c r="G2" s="122"/>
      <c r="H2" s="122"/>
      <c r="I2" s="122"/>
      <c r="J2" s="122"/>
      <c r="K2" s="122"/>
      <c r="L2" s="122"/>
      <c r="M2" s="122"/>
      <c r="N2" s="122"/>
      <c r="O2" s="122"/>
      <c r="P2" s="122"/>
      <c r="Q2" s="122"/>
      <c r="R2" s="122"/>
      <c r="S2" s="122"/>
      <c r="T2" s="122"/>
      <c r="U2" s="122"/>
      <c r="V2" s="122"/>
      <c r="W2" s="122"/>
      <c r="X2" s="122"/>
      <c r="Y2" s="122"/>
      <c r="Z2" s="123"/>
      <c r="AA2" s="4"/>
      <c r="AB2" s="4"/>
      <c r="AC2" s="4"/>
    </row>
    <row r="3" spans="2:29" ht="7.5" customHeight="1" thickBot="1">
      <c r="B3" s="41"/>
      <c r="C3" s="41"/>
      <c r="D3" s="41"/>
      <c r="E3" s="41"/>
      <c r="F3" s="41"/>
      <c r="G3" s="41"/>
      <c r="H3" s="41"/>
      <c r="I3" s="41"/>
      <c r="J3" s="41"/>
      <c r="K3" s="41"/>
      <c r="L3" s="41"/>
      <c r="M3" s="41"/>
      <c r="N3" s="41"/>
      <c r="O3" s="41"/>
      <c r="P3" s="41"/>
      <c r="Q3" s="41"/>
      <c r="R3" s="41"/>
      <c r="S3" s="41"/>
      <c r="T3" s="41"/>
      <c r="U3" s="41"/>
      <c r="V3" s="41"/>
      <c r="W3" s="41"/>
      <c r="X3" s="41"/>
      <c r="Y3" s="41"/>
      <c r="Z3" s="41"/>
      <c r="AA3" s="4"/>
      <c r="AB3" s="4"/>
      <c r="AC3" s="4"/>
    </row>
    <row r="4" spans="2:26" ht="27" customHeight="1" thickBot="1">
      <c r="B4" s="124" t="s">
        <v>40</v>
      </c>
      <c r="C4" s="125"/>
      <c r="D4" s="125"/>
      <c r="E4" s="125"/>
      <c r="F4" s="125"/>
      <c r="G4" s="125"/>
      <c r="H4" s="126"/>
      <c r="I4" s="127"/>
      <c r="J4" s="128"/>
      <c r="K4" s="128"/>
      <c r="L4" s="128"/>
      <c r="M4" s="128"/>
      <c r="N4" s="128"/>
      <c r="O4" s="128"/>
      <c r="P4" s="128"/>
      <c r="Q4" s="128"/>
      <c r="R4" s="128"/>
      <c r="S4" s="128"/>
      <c r="T4" s="128"/>
      <c r="U4" s="128"/>
      <c r="V4" s="128"/>
      <c r="W4" s="128"/>
      <c r="X4" s="128"/>
      <c r="Y4" s="128"/>
      <c r="Z4" s="129"/>
    </row>
    <row r="5" spans="2:26" ht="7.5" customHeight="1">
      <c r="B5" s="42"/>
      <c r="C5" s="42"/>
      <c r="D5" s="42"/>
      <c r="E5" s="42"/>
      <c r="F5" s="42"/>
      <c r="G5" s="42"/>
      <c r="H5" s="42"/>
      <c r="I5" s="43"/>
      <c r="J5" s="43"/>
      <c r="K5" s="43"/>
      <c r="L5" s="43"/>
      <c r="M5" s="43"/>
      <c r="N5" s="43"/>
      <c r="O5" s="43"/>
      <c r="P5" s="43"/>
      <c r="Q5" s="43"/>
      <c r="R5" s="43"/>
      <c r="S5" s="43"/>
      <c r="T5" s="43"/>
      <c r="U5" s="43"/>
      <c r="V5" s="43"/>
      <c r="W5" s="43"/>
      <c r="X5" s="43"/>
      <c r="Y5" s="43"/>
      <c r="Z5" s="53"/>
    </row>
    <row r="6" spans="2:29" ht="27" customHeight="1" thickBot="1">
      <c r="B6" s="34" t="s">
        <v>26</v>
      </c>
      <c r="C6" s="8"/>
      <c r="Z6" s="3"/>
      <c r="AA6" s="4"/>
      <c r="AB6" s="4"/>
      <c r="AC6" s="4"/>
    </row>
    <row r="7" spans="2:29" ht="27" customHeight="1" thickBot="1">
      <c r="B7" s="100" t="s">
        <v>27</v>
      </c>
      <c r="C7" s="94"/>
      <c r="D7" s="94"/>
      <c r="E7" s="57"/>
      <c r="F7" s="94" t="s">
        <v>28</v>
      </c>
      <c r="G7" s="95"/>
      <c r="H7" s="44" t="s">
        <v>41</v>
      </c>
      <c r="I7" s="33"/>
      <c r="J7" s="33"/>
      <c r="K7" s="33"/>
      <c r="L7" s="33"/>
      <c r="M7" s="33"/>
      <c r="N7" s="33"/>
      <c r="O7" s="33"/>
      <c r="P7" s="33"/>
      <c r="Q7" s="33"/>
      <c r="R7" s="33"/>
      <c r="S7" s="33"/>
      <c r="T7" s="33"/>
      <c r="U7" s="33"/>
      <c r="V7" s="33"/>
      <c r="W7" s="33"/>
      <c r="X7" s="33"/>
      <c r="Y7" s="33"/>
      <c r="Z7" s="3"/>
      <c r="AA7" s="4"/>
      <c r="AB7" s="4"/>
      <c r="AC7" s="4"/>
    </row>
    <row r="8" spans="2:29" ht="19.5" customHeight="1">
      <c r="B8" s="37"/>
      <c r="C8" s="36"/>
      <c r="D8" s="36"/>
      <c r="E8" s="243" t="s">
        <v>31</v>
      </c>
      <c r="F8" s="243"/>
      <c r="G8" s="243"/>
      <c r="H8" s="243"/>
      <c r="I8" s="243"/>
      <c r="J8" s="243"/>
      <c r="K8" s="243"/>
      <c r="L8" s="135" t="s">
        <v>32</v>
      </c>
      <c r="M8" s="135"/>
      <c r="N8" s="135"/>
      <c r="O8" s="135"/>
      <c r="P8" s="135"/>
      <c r="Q8" s="135"/>
      <c r="R8" s="135"/>
      <c r="S8" s="136" t="s">
        <v>33</v>
      </c>
      <c r="T8" s="137"/>
      <c r="U8" s="137"/>
      <c r="V8" s="137"/>
      <c r="W8" s="137"/>
      <c r="X8" s="137"/>
      <c r="Y8" s="138"/>
      <c r="Z8" s="3"/>
      <c r="AA8" s="4"/>
      <c r="AB8" s="4"/>
      <c r="AC8" s="4"/>
    </row>
    <row r="9" spans="2:29" ht="27" customHeight="1">
      <c r="B9" s="256" t="s">
        <v>29</v>
      </c>
      <c r="C9" s="257"/>
      <c r="D9" s="257"/>
      <c r="E9" s="139"/>
      <c r="F9" s="140"/>
      <c r="G9" s="140"/>
      <c r="H9" s="140"/>
      <c r="I9" s="140"/>
      <c r="J9" s="140"/>
      <c r="K9" s="141"/>
      <c r="L9" s="239">
        <f>IF($E$7="","",VLOOKUP($E$7,$AC$56:$AF$63,2))</f>
      </c>
      <c r="M9" s="241"/>
      <c r="N9" s="241"/>
      <c r="O9" s="241"/>
      <c r="P9" s="241"/>
      <c r="Q9" s="239">
        <f>IF($E$9="","",IF($E$9&lt;=L9,"適","―"))</f>
      </c>
      <c r="R9" s="242"/>
      <c r="S9" s="239">
        <f>IF($E$7="","",VLOOKUP($E$7,$AC$56:$AF$63,3))</f>
      </c>
      <c r="T9" s="241"/>
      <c r="U9" s="241"/>
      <c r="V9" s="241"/>
      <c r="W9" s="242"/>
      <c r="X9" s="239">
        <f>IF($E$9="","",IF($E$9&lt;=S9,"適","―"))</f>
      </c>
      <c r="Y9" s="240"/>
      <c r="Z9" s="3"/>
      <c r="AA9" s="4"/>
      <c r="AB9" s="4"/>
      <c r="AC9" s="4"/>
    </row>
    <row r="10" spans="2:29" ht="27" customHeight="1" thickBot="1">
      <c r="B10" s="110" t="s">
        <v>30</v>
      </c>
      <c r="C10" s="111"/>
      <c r="D10" s="111"/>
      <c r="E10" s="233"/>
      <c r="F10" s="234"/>
      <c r="G10" s="234"/>
      <c r="H10" s="234"/>
      <c r="I10" s="234"/>
      <c r="J10" s="234"/>
      <c r="K10" s="235"/>
      <c r="L10" s="244">
        <f>IF($E$7="","",VLOOKUP($E$7,$AC$56:$AF$63,4))</f>
      </c>
      <c r="M10" s="245"/>
      <c r="N10" s="245"/>
      <c r="O10" s="245"/>
      <c r="P10" s="245"/>
      <c r="Q10" s="239">
        <f>IF(E10="","",IF(E10&lt;=L10,"適","―"))</f>
      </c>
      <c r="R10" s="242"/>
      <c r="S10" s="236"/>
      <c r="T10" s="237"/>
      <c r="U10" s="237"/>
      <c r="V10" s="237"/>
      <c r="W10" s="237"/>
      <c r="X10" s="237"/>
      <c r="Y10" s="238"/>
      <c r="Z10" s="3"/>
      <c r="AA10" s="4"/>
      <c r="AB10" s="4"/>
      <c r="AC10" s="4"/>
    </row>
    <row r="11" spans="2:29" ht="27" customHeight="1" thickBot="1">
      <c r="B11" s="133" t="s">
        <v>38</v>
      </c>
      <c r="C11" s="134"/>
      <c r="D11" s="134"/>
      <c r="E11" s="134"/>
      <c r="F11" s="134"/>
      <c r="G11" s="134"/>
      <c r="H11" s="134"/>
      <c r="I11" s="134"/>
      <c r="J11" s="134"/>
      <c r="K11" s="134"/>
      <c r="L11" s="268" t="str">
        <f>IF(AND(Q9="適",Q10="適"),"適","―")</f>
        <v>―</v>
      </c>
      <c r="M11" s="268"/>
      <c r="N11" s="268"/>
      <c r="O11" s="268"/>
      <c r="P11" s="268"/>
      <c r="Q11" s="268"/>
      <c r="R11" s="269"/>
      <c r="S11" s="33"/>
      <c r="T11" s="33"/>
      <c r="U11" s="33"/>
      <c r="V11" s="33"/>
      <c r="W11" s="33"/>
      <c r="X11" s="33"/>
      <c r="Y11" s="33"/>
      <c r="Z11" s="3"/>
      <c r="AA11" s="4"/>
      <c r="AB11" s="4"/>
      <c r="AC11" s="4"/>
    </row>
    <row r="12" spans="2:29" ht="7.5" customHeight="1">
      <c r="B12" s="35"/>
      <c r="C12" s="35"/>
      <c r="D12" s="35"/>
      <c r="E12" s="33"/>
      <c r="F12" s="33"/>
      <c r="G12" s="33"/>
      <c r="H12" s="33"/>
      <c r="I12" s="33"/>
      <c r="J12" s="33"/>
      <c r="K12" s="33"/>
      <c r="L12" s="33"/>
      <c r="M12" s="33"/>
      <c r="N12" s="33"/>
      <c r="O12" s="33"/>
      <c r="P12" s="33"/>
      <c r="Q12" s="33"/>
      <c r="R12" s="33"/>
      <c r="S12" s="33"/>
      <c r="T12" s="33"/>
      <c r="U12" s="33"/>
      <c r="V12" s="33"/>
      <c r="W12" s="33"/>
      <c r="X12" s="33"/>
      <c r="Y12" s="33"/>
      <c r="Z12" s="3"/>
      <c r="AA12" s="4"/>
      <c r="AB12" s="4"/>
      <c r="AC12" s="4"/>
    </row>
    <row r="13" spans="2:26" ht="27" customHeight="1" thickBot="1">
      <c r="B13" s="78" t="s">
        <v>24</v>
      </c>
      <c r="C13" s="78"/>
      <c r="D13" s="78"/>
      <c r="E13" s="78"/>
      <c r="F13" s="78"/>
      <c r="G13" s="78"/>
      <c r="H13" s="78"/>
      <c r="I13" s="78"/>
      <c r="J13" s="78"/>
      <c r="K13" s="78"/>
      <c r="L13" s="78"/>
      <c r="M13" s="78"/>
      <c r="N13" s="78"/>
      <c r="O13" s="78"/>
      <c r="P13" s="78"/>
      <c r="Q13" s="78"/>
      <c r="R13" s="78"/>
      <c r="S13" s="78"/>
      <c r="T13" s="78"/>
      <c r="U13" s="78"/>
      <c r="V13" s="78"/>
      <c r="W13" s="78"/>
      <c r="X13" s="78"/>
      <c r="Y13" s="78"/>
      <c r="Z13" s="78"/>
    </row>
    <row r="14" spans="2:28" ht="22.5" customHeight="1">
      <c r="B14" s="130" t="s">
        <v>39</v>
      </c>
      <c r="C14" s="131"/>
      <c r="D14" s="131"/>
      <c r="E14" s="131"/>
      <c r="F14" s="131"/>
      <c r="G14" s="131"/>
      <c r="H14" s="131"/>
      <c r="I14" s="131"/>
      <c r="J14" s="131"/>
      <c r="K14" s="131"/>
      <c r="L14" s="131"/>
      <c r="M14" s="97" t="s">
        <v>15</v>
      </c>
      <c r="N14" s="98"/>
      <c r="O14" s="98"/>
      <c r="P14" s="98"/>
      <c r="Q14" s="98"/>
      <c r="R14" s="98"/>
      <c r="S14" s="99"/>
      <c r="T14" s="98" t="s">
        <v>14</v>
      </c>
      <c r="U14" s="98"/>
      <c r="V14" s="98"/>
      <c r="W14" s="98"/>
      <c r="X14" s="98"/>
      <c r="Y14" s="98"/>
      <c r="Z14" s="132"/>
      <c r="AA14" s="20"/>
      <c r="AB14" s="20"/>
    </row>
    <row r="15" spans="2:28" ht="22.5" customHeight="1">
      <c r="B15" s="115" t="s">
        <v>0</v>
      </c>
      <c r="C15" s="116"/>
      <c r="D15" s="116"/>
      <c r="E15" s="116"/>
      <c r="F15" s="116"/>
      <c r="G15" s="116"/>
      <c r="H15" s="116"/>
      <c r="I15" s="116"/>
      <c r="J15" s="116"/>
      <c r="K15" s="116"/>
      <c r="L15" s="116"/>
      <c r="M15" s="83"/>
      <c r="N15" s="84"/>
      <c r="O15" s="84"/>
      <c r="P15" s="68" t="s">
        <v>1</v>
      </c>
      <c r="Q15" s="69"/>
      <c r="R15" s="69"/>
      <c r="S15" s="70"/>
      <c r="T15" s="84"/>
      <c r="U15" s="84"/>
      <c r="V15" s="84"/>
      <c r="W15" s="68" t="s">
        <v>1</v>
      </c>
      <c r="X15" s="69"/>
      <c r="Y15" s="69"/>
      <c r="Z15" s="82"/>
      <c r="AA15" s="20"/>
      <c r="AB15" s="20"/>
    </row>
    <row r="16" spans="2:28" ht="22.5" customHeight="1">
      <c r="B16" s="88" t="s">
        <v>2</v>
      </c>
      <c r="C16" s="89"/>
      <c r="D16" s="89"/>
      <c r="E16" s="89"/>
      <c r="F16" s="89"/>
      <c r="G16" s="89"/>
      <c r="H16" s="89"/>
      <c r="I16" s="89"/>
      <c r="J16" s="89"/>
      <c r="K16" s="89"/>
      <c r="L16" s="89"/>
      <c r="M16" s="83"/>
      <c r="N16" s="84"/>
      <c r="O16" s="90"/>
      <c r="P16" s="74" t="s">
        <v>1</v>
      </c>
      <c r="Q16" s="69"/>
      <c r="R16" s="69"/>
      <c r="S16" s="70"/>
      <c r="T16" s="96"/>
      <c r="U16" s="96"/>
      <c r="V16" s="96"/>
      <c r="W16" s="74" t="s">
        <v>1</v>
      </c>
      <c r="X16" s="69"/>
      <c r="Y16" s="69"/>
      <c r="Z16" s="82"/>
      <c r="AA16" s="20"/>
      <c r="AB16" s="20"/>
    </row>
    <row r="17" spans="2:29" ht="22.5" customHeight="1">
      <c r="B17" s="88" t="s">
        <v>3</v>
      </c>
      <c r="C17" s="89"/>
      <c r="D17" s="89"/>
      <c r="E17" s="89"/>
      <c r="F17" s="89"/>
      <c r="G17" s="89"/>
      <c r="H17" s="89"/>
      <c r="I17" s="89"/>
      <c r="J17" s="89"/>
      <c r="K17" s="89"/>
      <c r="L17" s="89"/>
      <c r="M17" s="83"/>
      <c r="N17" s="84"/>
      <c r="O17" s="90"/>
      <c r="P17" s="74" t="s">
        <v>1</v>
      </c>
      <c r="Q17" s="69"/>
      <c r="R17" s="69"/>
      <c r="S17" s="70"/>
      <c r="T17" s="96"/>
      <c r="U17" s="96"/>
      <c r="V17" s="83"/>
      <c r="W17" s="74" t="s">
        <v>1</v>
      </c>
      <c r="X17" s="69"/>
      <c r="Y17" s="69"/>
      <c r="Z17" s="82"/>
      <c r="AA17" s="20"/>
      <c r="AB17" s="20"/>
      <c r="AC17" s="20"/>
    </row>
    <row r="18" spans="2:29" ht="22.5" customHeight="1">
      <c r="B18" s="88" t="s">
        <v>5</v>
      </c>
      <c r="C18" s="89"/>
      <c r="D18" s="89"/>
      <c r="E18" s="89"/>
      <c r="F18" s="89"/>
      <c r="G18" s="89"/>
      <c r="H18" s="89"/>
      <c r="I18" s="89"/>
      <c r="J18" s="89"/>
      <c r="K18" s="89"/>
      <c r="L18" s="89"/>
      <c r="M18" s="83"/>
      <c r="N18" s="84"/>
      <c r="O18" s="90"/>
      <c r="P18" s="74" t="s">
        <v>1</v>
      </c>
      <c r="Q18" s="69"/>
      <c r="R18" s="69"/>
      <c r="S18" s="70"/>
      <c r="T18" s="96"/>
      <c r="U18" s="96"/>
      <c r="V18" s="83"/>
      <c r="W18" s="74" t="s">
        <v>1</v>
      </c>
      <c r="X18" s="69"/>
      <c r="Y18" s="69"/>
      <c r="Z18" s="82"/>
      <c r="AA18" s="20"/>
      <c r="AB18" s="20"/>
      <c r="AC18" s="20"/>
    </row>
    <row r="19" spans="2:29" ht="22.5" customHeight="1">
      <c r="B19" s="88" t="s">
        <v>4</v>
      </c>
      <c r="C19" s="89"/>
      <c r="D19" s="89"/>
      <c r="E19" s="89"/>
      <c r="F19" s="89"/>
      <c r="G19" s="89"/>
      <c r="H19" s="89"/>
      <c r="I19" s="89"/>
      <c r="J19" s="89"/>
      <c r="K19" s="89"/>
      <c r="L19" s="89"/>
      <c r="M19" s="83"/>
      <c r="N19" s="84"/>
      <c r="O19" s="90"/>
      <c r="P19" s="74" t="s">
        <v>1</v>
      </c>
      <c r="Q19" s="69"/>
      <c r="R19" s="69"/>
      <c r="S19" s="70"/>
      <c r="T19" s="96"/>
      <c r="U19" s="96"/>
      <c r="V19" s="83"/>
      <c r="W19" s="74" t="s">
        <v>1</v>
      </c>
      <c r="X19" s="69"/>
      <c r="Y19" s="69"/>
      <c r="Z19" s="82"/>
      <c r="AA19" s="20"/>
      <c r="AB19" s="20"/>
      <c r="AC19" s="20"/>
    </row>
    <row r="20" spans="2:29" ht="22.5" customHeight="1">
      <c r="B20" s="54" t="s">
        <v>53</v>
      </c>
      <c r="C20" s="55"/>
      <c r="D20" s="55"/>
      <c r="E20" s="55"/>
      <c r="F20" s="55"/>
      <c r="G20" s="55"/>
      <c r="H20" s="55"/>
      <c r="I20" s="55"/>
      <c r="J20" s="55"/>
      <c r="K20" s="55"/>
      <c r="L20" s="56"/>
      <c r="M20" s="258" t="s">
        <v>45</v>
      </c>
      <c r="N20" s="259"/>
      <c r="O20" s="259"/>
      <c r="P20" s="259"/>
      <c r="Q20" s="259"/>
      <c r="R20" s="259"/>
      <c r="S20" s="259"/>
      <c r="T20" s="259"/>
      <c r="U20" s="259"/>
      <c r="V20" s="259"/>
      <c r="W20" s="259"/>
      <c r="X20" s="259"/>
      <c r="Y20" s="259"/>
      <c r="Z20" s="260"/>
      <c r="AA20" s="20"/>
      <c r="AB20" s="20"/>
      <c r="AC20" s="20"/>
    </row>
    <row r="21" spans="2:29" ht="22.5" customHeight="1">
      <c r="B21" s="79" t="s">
        <v>71</v>
      </c>
      <c r="C21" s="80"/>
      <c r="D21" s="80"/>
      <c r="E21" s="80"/>
      <c r="F21" s="80"/>
      <c r="G21" s="80"/>
      <c r="H21" s="80"/>
      <c r="I21" s="80"/>
      <c r="J21" s="80"/>
      <c r="K21" s="80"/>
      <c r="L21" s="81"/>
      <c r="M21" s="287"/>
      <c r="N21" s="288"/>
      <c r="O21" s="289"/>
      <c r="P21" s="290" t="s">
        <v>1</v>
      </c>
      <c r="Q21" s="291"/>
      <c r="R21" s="291"/>
      <c r="S21" s="292"/>
      <c r="T21" s="293" t="s">
        <v>22</v>
      </c>
      <c r="U21" s="294"/>
      <c r="V21" s="294"/>
      <c r="W21" s="294"/>
      <c r="X21" s="294"/>
      <c r="Y21" s="294"/>
      <c r="Z21" s="295"/>
      <c r="AA21" s="20"/>
      <c r="AB21" s="20"/>
      <c r="AC21" s="20"/>
    </row>
    <row r="22" spans="2:29" ht="22.5" customHeight="1">
      <c r="B22" s="91" t="s">
        <v>72</v>
      </c>
      <c r="C22" s="92"/>
      <c r="D22" s="92"/>
      <c r="E22" s="92"/>
      <c r="F22" s="92"/>
      <c r="G22" s="92"/>
      <c r="H22" s="92"/>
      <c r="I22" s="92"/>
      <c r="J22" s="92"/>
      <c r="K22" s="92"/>
      <c r="L22" s="93"/>
      <c r="M22" s="101"/>
      <c r="N22" s="102"/>
      <c r="O22" s="103"/>
      <c r="P22" s="65"/>
      <c r="Q22" s="66"/>
      <c r="R22" s="66"/>
      <c r="S22" s="67"/>
      <c r="T22" s="107" t="s">
        <v>22</v>
      </c>
      <c r="U22" s="108"/>
      <c r="V22" s="108"/>
      <c r="W22" s="108"/>
      <c r="X22" s="108"/>
      <c r="Y22" s="108"/>
      <c r="Z22" s="109"/>
      <c r="AA22" s="20"/>
      <c r="AB22" s="20"/>
      <c r="AC22" s="20"/>
    </row>
    <row r="23" spans="2:27" ht="22.5" customHeight="1">
      <c r="B23" s="145" t="s">
        <v>46</v>
      </c>
      <c r="C23" s="146"/>
      <c r="D23" s="146"/>
      <c r="E23" s="146"/>
      <c r="F23" s="146"/>
      <c r="G23" s="146"/>
      <c r="H23" s="146"/>
      <c r="I23" s="146"/>
      <c r="J23" s="146"/>
      <c r="K23" s="146"/>
      <c r="L23" s="147"/>
      <c r="M23" s="272"/>
      <c r="N23" s="273"/>
      <c r="O23" s="274"/>
      <c r="P23" s="160" t="s">
        <v>13</v>
      </c>
      <c r="Q23" s="161"/>
      <c r="R23" s="161"/>
      <c r="S23" s="162"/>
      <c r="T23" s="75" t="s">
        <v>42</v>
      </c>
      <c r="U23" s="76"/>
      <c r="V23" s="76"/>
      <c r="W23" s="76"/>
      <c r="X23" s="76"/>
      <c r="Y23" s="76"/>
      <c r="Z23" s="77"/>
      <c r="AA23" s="20"/>
    </row>
    <row r="24" spans="2:28" ht="22.5" customHeight="1">
      <c r="B24" s="142" t="s">
        <v>47</v>
      </c>
      <c r="C24" s="143"/>
      <c r="D24" s="143"/>
      <c r="E24" s="143"/>
      <c r="F24" s="143"/>
      <c r="G24" s="143"/>
      <c r="H24" s="143"/>
      <c r="I24" s="143"/>
      <c r="J24" s="143"/>
      <c r="K24" s="143"/>
      <c r="L24" s="144"/>
      <c r="M24" s="296"/>
      <c r="N24" s="297"/>
      <c r="O24" s="298"/>
      <c r="P24" s="74" t="s">
        <v>1</v>
      </c>
      <c r="Q24" s="69"/>
      <c r="R24" s="69"/>
      <c r="S24" s="70"/>
      <c r="T24" s="151" t="s">
        <v>42</v>
      </c>
      <c r="U24" s="152"/>
      <c r="V24" s="152"/>
      <c r="W24" s="152"/>
      <c r="X24" s="152"/>
      <c r="Y24" s="152"/>
      <c r="Z24" s="153"/>
      <c r="AB24" s="20"/>
    </row>
    <row r="25" spans="2:28" ht="22.5" customHeight="1">
      <c r="B25" s="142" t="s">
        <v>73</v>
      </c>
      <c r="C25" s="143"/>
      <c r="D25" s="143"/>
      <c r="E25" s="143"/>
      <c r="F25" s="143"/>
      <c r="G25" s="143"/>
      <c r="H25" s="143"/>
      <c r="I25" s="143"/>
      <c r="J25" s="143"/>
      <c r="K25" s="143"/>
      <c r="L25" s="144"/>
      <c r="M25" s="83"/>
      <c r="N25" s="84"/>
      <c r="O25" s="90"/>
      <c r="P25" s="74" t="s">
        <v>1</v>
      </c>
      <c r="Q25" s="69"/>
      <c r="R25" s="69"/>
      <c r="S25" s="70"/>
      <c r="T25" s="151" t="s">
        <v>75</v>
      </c>
      <c r="U25" s="152"/>
      <c r="V25" s="152"/>
      <c r="W25" s="152"/>
      <c r="X25" s="152"/>
      <c r="Y25" s="152"/>
      <c r="Z25" s="153"/>
      <c r="AB25" s="20"/>
    </row>
    <row r="26" spans="2:28" ht="22.5" customHeight="1">
      <c r="B26" s="91" t="s">
        <v>74</v>
      </c>
      <c r="C26" s="92"/>
      <c r="D26" s="92"/>
      <c r="E26" s="92"/>
      <c r="F26" s="92"/>
      <c r="G26" s="92"/>
      <c r="H26" s="92"/>
      <c r="I26" s="92"/>
      <c r="J26" s="92"/>
      <c r="K26" s="92"/>
      <c r="L26" s="93"/>
      <c r="M26" s="71" t="s">
        <v>45</v>
      </c>
      <c r="N26" s="72"/>
      <c r="O26" s="72"/>
      <c r="P26" s="72"/>
      <c r="Q26" s="72"/>
      <c r="R26" s="72"/>
      <c r="S26" s="73"/>
      <c r="T26" s="157"/>
      <c r="U26" s="158"/>
      <c r="V26" s="158"/>
      <c r="W26" s="158"/>
      <c r="X26" s="158"/>
      <c r="Y26" s="158"/>
      <c r="Z26" s="159"/>
      <c r="AB26" s="20"/>
    </row>
    <row r="27" spans="2:27" ht="22.5" customHeight="1">
      <c r="B27" s="48" t="s">
        <v>54</v>
      </c>
      <c r="C27" s="49"/>
      <c r="D27" s="49"/>
      <c r="E27" s="49"/>
      <c r="F27" s="49"/>
      <c r="G27" s="49"/>
      <c r="H27" s="49"/>
      <c r="I27" s="49"/>
      <c r="J27" s="49"/>
      <c r="K27" s="49"/>
      <c r="L27" s="49"/>
      <c r="M27" s="50"/>
      <c r="N27" s="50"/>
      <c r="O27" s="50"/>
      <c r="P27" s="51"/>
      <c r="Q27" s="51"/>
      <c r="R27" s="51"/>
      <c r="S27" s="51"/>
      <c r="T27" s="50"/>
      <c r="U27" s="50"/>
      <c r="V27" s="50"/>
      <c r="W27" s="51"/>
      <c r="X27" s="51"/>
      <c r="Y27" s="51"/>
      <c r="Z27" s="52"/>
      <c r="AA27" s="20"/>
    </row>
    <row r="28" spans="2:27" ht="22.5" customHeight="1">
      <c r="B28" s="85" t="s">
        <v>55</v>
      </c>
      <c r="C28" s="86"/>
      <c r="D28" s="86"/>
      <c r="E28" s="86"/>
      <c r="F28" s="86"/>
      <c r="G28" s="86"/>
      <c r="H28" s="86"/>
      <c r="I28" s="86"/>
      <c r="J28" s="86"/>
      <c r="K28" s="86"/>
      <c r="L28" s="87"/>
      <c r="M28" s="261" t="s">
        <v>45</v>
      </c>
      <c r="N28" s="262"/>
      <c r="O28" s="262"/>
      <c r="P28" s="262"/>
      <c r="Q28" s="262"/>
      <c r="R28" s="262"/>
      <c r="S28" s="262"/>
      <c r="T28" s="262"/>
      <c r="U28" s="262"/>
      <c r="V28" s="262"/>
      <c r="W28" s="262"/>
      <c r="X28" s="262"/>
      <c r="Y28" s="262"/>
      <c r="Z28" s="263"/>
      <c r="AA28" s="20"/>
    </row>
    <row r="29" spans="2:27" ht="22.5" customHeight="1">
      <c r="B29" s="85" t="s">
        <v>52</v>
      </c>
      <c r="C29" s="86"/>
      <c r="D29" s="86"/>
      <c r="E29" s="86"/>
      <c r="F29" s="86"/>
      <c r="G29" s="86"/>
      <c r="H29" s="86"/>
      <c r="I29" s="86"/>
      <c r="J29" s="86"/>
      <c r="K29" s="86"/>
      <c r="L29" s="87"/>
      <c r="M29" s="154"/>
      <c r="N29" s="155"/>
      <c r="O29" s="156"/>
      <c r="P29" s="74" t="s">
        <v>12</v>
      </c>
      <c r="Q29" s="69"/>
      <c r="R29" s="69"/>
      <c r="S29" s="70"/>
      <c r="T29" s="154"/>
      <c r="U29" s="155"/>
      <c r="V29" s="156"/>
      <c r="W29" s="74" t="s">
        <v>12</v>
      </c>
      <c r="X29" s="69"/>
      <c r="Y29" s="69"/>
      <c r="Z29" s="82"/>
      <c r="AA29" s="20"/>
    </row>
    <row r="30" spans="2:27" ht="22.5" customHeight="1" hidden="1">
      <c r="B30" s="249" t="s">
        <v>51</v>
      </c>
      <c r="C30" s="250"/>
      <c r="D30" s="250"/>
      <c r="E30" s="250"/>
      <c r="F30" s="250"/>
      <c r="G30" s="250"/>
      <c r="H30" s="250"/>
      <c r="I30" s="250"/>
      <c r="J30" s="250"/>
      <c r="K30" s="250"/>
      <c r="L30" s="251"/>
      <c r="M30" s="255">
        <f>IF(OR(M15="",M16="",M17="",M18="",M19="",M23=""),"",SUM(M15:O19,M22)-(M23-M25))</f>
      </c>
      <c r="N30" s="255"/>
      <c r="O30" s="255"/>
      <c r="P30" s="148" t="s">
        <v>1</v>
      </c>
      <c r="Q30" s="149"/>
      <c r="R30" s="149"/>
      <c r="S30" s="150"/>
      <c r="T30" s="112">
        <f>IF(OR(T15="",T16="",T17="",T18="",T19=""),"",SUM(T15:V19))</f>
      </c>
      <c r="U30" s="113"/>
      <c r="V30" s="114"/>
      <c r="W30" s="148" t="s">
        <v>1</v>
      </c>
      <c r="X30" s="149"/>
      <c r="Y30" s="149"/>
      <c r="Z30" s="264"/>
      <c r="AA30" s="20"/>
    </row>
    <row r="31" spans="2:27" ht="22.5" customHeight="1" hidden="1">
      <c r="B31" s="252"/>
      <c r="C31" s="253"/>
      <c r="D31" s="253"/>
      <c r="E31" s="253"/>
      <c r="F31" s="253"/>
      <c r="G31" s="253"/>
      <c r="H31" s="253"/>
      <c r="I31" s="253"/>
      <c r="J31" s="253"/>
      <c r="K31" s="253"/>
      <c r="L31" s="254"/>
      <c r="M31" s="270">
        <f>IF(OR(M30=""),"",ROUNDUP(M30/1000,1))</f>
      </c>
      <c r="N31" s="270"/>
      <c r="O31" s="271"/>
      <c r="P31" s="104" t="s">
        <v>12</v>
      </c>
      <c r="Q31" s="105"/>
      <c r="R31" s="105"/>
      <c r="S31" s="106"/>
      <c r="T31" s="246">
        <f>IF(T30="","",ROUNDUP(T30/1000,1))</f>
      </c>
      <c r="U31" s="247"/>
      <c r="V31" s="248"/>
      <c r="W31" s="104" t="s">
        <v>12</v>
      </c>
      <c r="X31" s="105"/>
      <c r="Y31" s="105"/>
      <c r="Z31" s="267"/>
      <c r="AA31" s="20"/>
    </row>
    <row r="32" spans="2:28" ht="22.5" customHeight="1" thickBot="1">
      <c r="B32" s="227" t="s">
        <v>49</v>
      </c>
      <c r="C32" s="228"/>
      <c r="D32" s="228"/>
      <c r="E32" s="228"/>
      <c r="F32" s="228"/>
      <c r="G32" s="228"/>
      <c r="H32" s="228"/>
      <c r="I32" s="228"/>
      <c r="J32" s="228"/>
      <c r="K32" s="228"/>
      <c r="L32" s="229"/>
      <c r="M32" s="230">
        <f>IF(OR(M29="",T29=""),"",ROUNDUP(M29/T29,2))</f>
      </c>
      <c r="N32" s="231"/>
      <c r="O32" s="232"/>
      <c r="P32" s="212">
        <f>IF(M32="","",IF(M32&lt;=0.8,"☆☆☆☆☆",IF(M32&lt;=0.85,"☆☆☆☆",IF(M32&lt;=0.9,"☆☆☆",IF(M32&lt;=1,"☆☆",IF(M32&lt;=1.1,"無星","評価外"))))))</f>
      </c>
      <c r="Q32" s="213"/>
      <c r="R32" s="213"/>
      <c r="S32" s="214"/>
      <c r="T32" s="224"/>
      <c r="U32" s="225"/>
      <c r="V32" s="225"/>
      <c r="W32" s="225"/>
      <c r="X32" s="225"/>
      <c r="Y32" s="225"/>
      <c r="Z32" s="226"/>
      <c r="AB32" s="20"/>
    </row>
    <row r="33" spans="2:26" ht="7.5" customHeight="1">
      <c r="B33" s="9"/>
      <c r="C33" s="9"/>
      <c r="D33" s="10"/>
      <c r="E33" s="10"/>
      <c r="F33" s="10"/>
      <c r="G33" s="10"/>
      <c r="H33" s="10"/>
      <c r="I33" s="10"/>
      <c r="J33" s="10"/>
      <c r="K33" s="10"/>
      <c r="L33" s="10"/>
      <c r="M33" s="11"/>
      <c r="N33" s="11"/>
      <c r="O33" s="11"/>
      <c r="P33" s="12"/>
      <c r="Q33" s="12"/>
      <c r="R33" s="12"/>
      <c r="S33" s="10"/>
      <c r="T33" s="11"/>
      <c r="U33" s="11"/>
      <c r="V33" s="11"/>
      <c r="W33" s="12"/>
      <c r="X33" s="12"/>
      <c r="Y33" s="12"/>
      <c r="Z33" s="10"/>
    </row>
    <row r="34" spans="2:26" ht="27" customHeight="1" thickBot="1">
      <c r="B34" s="78" t="s">
        <v>25</v>
      </c>
      <c r="C34" s="78"/>
      <c r="D34" s="78"/>
      <c r="E34" s="78"/>
      <c r="F34" s="78"/>
      <c r="G34" s="78"/>
      <c r="H34" s="78"/>
      <c r="I34" s="78"/>
      <c r="J34" s="78"/>
      <c r="K34" s="78"/>
      <c r="L34" s="78"/>
      <c r="M34" s="78"/>
      <c r="N34" s="78"/>
      <c r="O34" s="78"/>
      <c r="P34" s="78"/>
      <c r="Q34" s="78"/>
      <c r="R34" s="78"/>
      <c r="S34" s="78"/>
      <c r="T34" s="78"/>
      <c r="U34" s="78"/>
      <c r="V34" s="78"/>
      <c r="W34" s="78"/>
      <c r="X34" s="78"/>
      <c r="Y34" s="78"/>
      <c r="Z34" s="78"/>
    </row>
    <row r="35" spans="2:26" ht="27" customHeight="1">
      <c r="B35" s="163" t="s">
        <v>21</v>
      </c>
      <c r="C35" s="164"/>
      <c r="D35" s="197" t="s">
        <v>76</v>
      </c>
      <c r="E35" s="198"/>
      <c r="F35" s="203" t="s">
        <v>44</v>
      </c>
      <c r="G35" s="204"/>
      <c r="H35" s="204"/>
      <c r="I35" s="204"/>
      <c r="J35" s="204"/>
      <c r="K35" s="204"/>
      <c r="L35" s="205"/>
      <c r="M35" s="206">
        <f>M31</f>
      </c>
      <c r="N35" s="207"/>
      <c r="O35" s="208"/>
      <c r="P35" s="209" t="s">
        <v>17</v>
      </c>
      <c r="Q35" s="210"/>
      <c r="R35" s="211"/>
      <c r="S35" s="221"/>
      <c r="T35" s="222"/>
      <c r="U35" s="222"/>
      <c r="V35" s="222"/>
      <c r="W35" s="222"/>
      <c r="X35" s="222"/>
      <c r="Y35" s="222"/>
      <c r="Z35" s="223"/>
    </row>
    <row r="36" spans="2:26" ht="27" customHeight="1" thickBot="1">
      <c r="B36" s="165"/>
      <c r="C36" s="166"/>
      <c r="D36" s="199"/>
      <c r="E36" s="200"/>
      <c r="F36" s="189" t="s">
        <v>18</v>
      </c>
      <c r="G36" s="190"/>
      <c r="H36" s="190"/>
      <c r="I36" s="190"/>
      <c r="J36" s="190"/>
      <c r="K36" s="190"/>
      <c r="L36" s="191"/>
      <c r="M36" s="194">
        <f>IF(M35="","",ROUNDUP(T29-M35,1))</f>
      </c>
      <c r="N36" s="195"/>
      <c r="O36" s="196"/>
      <c r="P36" s="68" t="s">
        <v>12</v>
      </c>
      <c r="Q36" s="69"/>
      <c r="R36" s="176"/>
      <c r="S36" s="26"/>
      <c r="T36" s="28"/>
      <c r="U36" s="7"/>
      <c r="V36" s="7"/>
      <c r="W36" s="7"/>
      <c r="X36" s="7"/>
      <c r="Y36" s="7"/>
      <c r="Z36" s="27"/>
    </row>
    <row r="37" spans="2:26" ht="27" customHeight="1" thickBot="1" thickTop="1">
      <c r="B37" s="165"/>
      <c r="C37" s="166"/>
      <c r="D37" s="201"/>
      <c r="E37" s="202"/>
      <c r="F37" s="187" t="s">
        <v>10</v>
      </c>
      <c r="G37" s="188"/>
      <c r="H37" s="188"/>
      <c r="I37" s="188"/>
      <c r="J37" s="188"/>
      <c r="K37" s="188"/>
      <c r="L37" s="188"/>
      <c r="M37" s="171">
        <f>IF(OR(M36="",T29=""),"",TRUNC(M36/T29*100))</f>
      </c>
      <c r="N37" s="172"/>
      <c r="O37" s="173"/>
      <c r="P37" s="105" t="s">
        <v>8</v>
      </c>
      <c r="Q37" s="105"/>
      <c r="R37" s="105"/>
      <c r="S37" s="218"/>
      <c r="T37" s="219"/>
      <c r="U37" s="219"/>
      <c r="V37" s="219"/>
      <c r="W37" s="219"/>
      <c r="X37" s="219"/>
      <c r="Y37" s="219"/>
      <c r="Z37" s="220"/>
    </row>
    <row r="38" spans="2:29" s="6" customFormat="1" ht="30" customHeight="1" thickTop="1">
      <c r="B38" s="165"/>
      <c r="C38" s="166"/>
      <c r="D38" s="178" t="s">
        <v>6</v>
      </c>
      <c r="E38" s="179"/>
      <c r="F38" s="215" t="s">
        <v>19</v>
      </c>
      <c r="G38" s="216"/>
      <c r="H38" s="216"/>
      <c r="I38" s="216"/>
      <c r="J38" s="216"/>
      <c r="K38" s="216"/>
      <c r="L38" s="217"/>
      <c r="M38" s="184">
        <f>IF(OR(M15="",M16="",M17="",M18="",M19="",M24="",M23=""),"",IF(SUM(M15:O19)-M23-M24&gt;=0,ROUNDUP((SUM(M15:O19)-M23-M24)/1000,1),ROUNDDOWN((SUM(M15:O19)-M23-M24)/1000,1)))</f>
      </c>
      <c r="N38" s="185"/>
      <c r="O38" s="186"/>
      <c r="P38" s="169" t="s">
        <v>17</v>
      </c>
      <c r="Q38" s="161"/>
      <c r="R38" s="170"/>
      <c r="S38" s="29"/>
      <c r="T38" s="30"/>
      <c r="U38" s="30"/>
      <c r="V38" s="30"/>
      <c r="W38" s="30"/>
      <c r="X38" s="30"/>
      <c r="Y38" s="30"/>
      <c r="Z38" s="31"/>
      <c r="AA38" s="21"/>
      <c r="AB38" s="21"/>
      <c r="AC38" s="21"/>
    </row>
    <row r="39" spans="2:29" s="6" customFormat="1" ht="27" customHeight="1" thickBot="1">
      <c r="B39" s="165"/>
      <c r="C39" s="166"/>
      <c r="D39" s="180"/>
      <c r="E39" s="181"/>
      <c r="F39" s="189" t="s">
        <v>18</v>
      </c>
      <c r="G39" s="190"/>
      <c r="H39" s="190"/>
      <c r="I39" s="190"/>
      <c r="J39" s="190"/>
      <c r="K39" s="190"/>
      <c r="L39" s="191"/>
      <c r="M39" s="194">
        <f>IF(M38="","",ROUNDUP(T29-M38,1))</f>
      </c>
      <c r="N39" s="195"/>
      <c r="O39" s="196"/>
      <c r="P39" s="68" t="s">
        <v>12</v>
      </c>
      <c r="Q39" s="69"/>
      <c r="R39" s="176"/>
      <c r="S39" s="24"/>
      <c r="T39" s="28"/>
      <c r="U39" s="23"/>
      <c r="V39" s="23"/>
      <c r="W39" s="23"/>
      <c r="X39" s="23"/>
      <c r="Y39" s="23"/>
      <c r="Z39" s="25"/>
      <c r="AA39" s="21"/>
      <c r="AB39" s="21"/>
      <c r="AC39" s="21"/>
    </row>
    <row r="40" spans="2:29" s="6" customFormat="1" ht="27" customHeight="1" thickBot="1" thickTop="1">
      <c r="B40" s="167"/>
      <c r="C40" s="168"/>
      <c r="D40" s="182"/>
      <c r="E40" s="183"/>
      <c r="F40" s="174" t="s">
        <v>7</v>
      </c>
      <c r="G40" s="175"/>
      <c r="H40" s="175"/>
      <c r="I40" s="175"/>
      <c r="J40" s="175"/>
      <c r="K40" s="175"/>
      <c r="L40" s="175"/>
      <c r="M40" s="171">
        <f>IF(OR(T29="",M39=""),"",TRUNC(M39/T29*100))</f>
      </c>
      <c r="N40" s="172"/>
      <c r="O40" s="173"/>
      <c r="P40" s="177" t="s">
        <v>8</v>
      </c>
      <c r="Q40" s="177"/>
      <c r="R40" s="177"/>
      <c r="S40" s="192"/>
      <c r="T40" s="175"/>
      <c r="U40" s="175"/>
      <c r="V40" s="175"/>
      <c r="W40" s="175"/>
      <c r="X40" s="175"/>
      <c r="Y40" s="175"/>
      <c r="Z40" s="193"/>
      <c r="AA40" s="21"/>
      <c r="AB40" s="21"/>
      <c r="AC40" s="21"/>
    </row>
    <row r="41" spans="2:29" s="6" customFormat="1" ht="15" customHeight="1" thickBot="1">
      <c r="B41" s="14"/>
      <c r="C41" s="14"/>
      <c r="D41" s="15"/>
      <c r="E41" s="15"/>
      <c r="F41" s="16"/>
      <c r="G41" s="16"/>
      <c r="H41" s="16"/>
      <c r="I41" s="16"/>
      <c r="J41" s="16"/>
      <c r="K41" s="16"/>
      <c r="L41" s="16"/>
      <c r="M41" s="17"/>
      <c r="N41" s="17"/>
      <c r="O41" s="17"/>
      <c r="P41" s="1"/>
      <c r="Q41" s="1"/>
      <c r="R41" s="1"/>
      <c r="S41" s="7"/>
      <c r="T41" s="7"/>
      <c r="U41" s="7"/>
      <c r="V41" s="7"/>
      <c r="W41" s="7"/>
      <c r="X41" s="7"/>
      <c r="Y41" s="7"/>
      <c r="Z41" s="7"/>
      <c r="AA41" s="21"/>
      <c r="AB41" s="21"/>
      <c r="AC41" s="21"/>
    </row>
    <row r="42" spans="3:28" s="6" customFormat="1" ht="27" customHeight="1" thickBot="1">
      <c r="C42" s="275" t="s">
        <v>56</v>
      </c>
      <c r="D42" s="276"/>
      <c r="E42" s="277"/>
      <c r="F42" s="265">
        <f>IF($M$40="","",IF(AND($M$37&gt;=20,$M$40&gt;=100,L11="適",X9="適"),"適合","－"))</f>
      </c>
      <c r="G42" s="266"/>
      <c r="H42" s="22"/>
      <c r="I42" s="278" t="s">
        <v>43</v>
      </c>
      <c r="J42" s="279"/>
      <c r="K42" s="280"/>
      <c r="L42" s="265">
        <f>IF($M$40="","",IF(AND($M$37&gt;=20,$M$40&gt;=75,$M$40&lt;100,L11="適",X9="適"),"適合","－"))</f>
      </c>
      <c r="M42" s="266"/>
      <c r="N42" s="32"/>
      <c r="O42" s="278" t="s">
        <v>57</v>
      </c>
      <c r="P42" s="279"/>
      <c r="Q42" s="280"/>
      <c r="R42" s="265">
        <f>IF($M$37="","",IF(AND($M$37&gt;=20,$M$40&gt;=20,$M$40&lt;75,L11="適",X9="適"),"適合","－"))</f>
      </c>
      <c r="S42" s="266"/>
      <c r="T42" s="32"/>
      <c r="U42" s="281" t="s">
        <v>23</v>
      </c>
      <c r="V42" s="282"/>
      <c r="W42" s="283"/>
      <c r="X42" s="265">
        <f>IF($M$40="","",IF(AND($M$37&gt;=20,$M$40&gt;=100,L11="適"),"適合","－"))</f>
      </c>
      <c r="Y42" s="266"/>
      <c r="Z42" s="32"/>
      <c r="AA42" s="32"/>
      <c r="AB42" s="21"/>
    </row>
    <row r="43" spans="3:28" s="6" customFormat="1" ht="12.75" customHeight="1" thickBot="1">
      <c r="C43" s="45"/>
      <c r="D43" s="45"/>
      <c r="E43" s="45"/>
      <c r="F43" s="46"/>
      <c r="G43" s="46"/>
      <c r="H43" s="22"/>
      <c r="I43" s="60"/>
      <c r="J43" s="60"/>
      <c r="K43" s="60"/>
      <c r="L43" s="46"/>
      <c r="M43" s="46"/>
      <c r="N43" s="32"/>
      <c r="O43" s="60"/>
      <c r="P43" s="60"/>
      <c r="Q43" s="60"/>
      <c r="R43" s="46"/>
      <c r="S43" s="64" t="s">
        <v>64</v>
      </c>
      <c r="T43" s="32"/>
      <c r="U43" s="61"/>
      <c r="V43" s="61"/>
      <c r="W43" s="61"/>
      <c r="X43" s="46"/>
      <c r="Y43" s="46"/>
      <c r="Z43" s="32"/>
      <c r="AA43" s="32"/>
      <c r="AB43" s="21"/>
    </row>
    <row r="44" spans="2:28" s="6" customFormat="1" ht="27" customHeight="1" thickBot="1">
      <c r="B44" s="63" t="s">
        <v>59</v>
      </c>
      <c r="C44" s="275" t="s">
        <v>65</v>
      </c>
      <c r="D44" s="276"/>
      <c r="E44" s="277"/>
      <c r="F44" s="265">
        <f>IF($M$40="","",IF(AND($M$37&gt;=25,$M$40&gt;=100,E9&lt;=VLOOKUP(E7,AC56:AG63,5),L11="適"),"適合","－"))</f>
      </c>
      <c r="G44" s="266"/>
      <c r="H44" s="63" t="s">
        <v>59</v>
      </c>
      <c r="I44" s="284" t="s">
        <v>66</v>
      </c>
      <c r="J44" s="285"/>
      <c r="K44" s="286"/>
      <c r="L44" s="265">
        <f>IF($M$40="","",IF(AND($M$37&gt;=25,$M$40&gt;=75,$M$40&lt;100,E9&lt;=VLOOKUP(E7,AC56:AG63,5),L11="適"),"適合","－"))</f>
      </c>
      <c r="M44" s="266"/>
      <c r="N44" s="32"/>
      <c r="O44" s="60"/>
      <c r="P44" s="60"/>
      <c r="Q44" s="60"/>
      <c r="R44" s="46"/>
      <c r="S44" s="46"/>
      <c r="T44" s="32"/>
      <c r="U44" s="61"/>
      <c r="V44" s="61"/>
      <c r="W44" s="61"/>
      <c r="X44" s="46"/>
      <c r="Y44" s="46"/>
      <c r="Z44" s="32"/>
      <c r="AA44" s="32"/>
      <c r="AB44" s="21"/>
    </row>
    <row r="45" spans="2:28" s="6" customFormat="1" ht="12.75" customHeight="1">
      <c r="B45" s="63"/>
      <c r="C45" s="62"/>
      <c r="D45" s="62"/>
      <c r="E45" s="62"/>
      <c r="F45" s="46"/>
      <c r="G45" s="64" t="s">
        <v>67</v>
      </c>
      <c r="H45" s="22"/>
      <c r="I45" s="60"/>
      <c r="J45" s="60"/>
      <c r="K45" s="60"/>
      <c r="L45" s="46"/>
      <c r="M45" s="64" t="s">
        <v>67</v>
      </c>
      <c r="N45" s="32"/>
      <c r="O45" s="60"/>
      <c r="P45" s="60"/>
      <c r="Q45" s="60"/>
      <c r="R45" s="46"/>
      <c r="S45" s="46"/>
      <c r="T45" s="32"/>
      <c r="U45" s="61"/>
      <c r="V45" s="61"/>
      <c r="W45" s="61"/>
      <c r="X45" s="46"/>
      <c r="Y45" s="46"/>
      <c r="Z45" s="32"/>
      <c r="AA45" s="32"/>
      <c r="AB45" s="21"/>
    </row>
    <row r="46" spans="2:29" s="6" customFormat="1" ht="12.75" customHeight="1">
      <c r="B46" s="47" t="s">
        <v>60</v>
      </c>
      <c r="C46" s="14"/>
      <c r="D46" s="45"/>
      <c r="E46" s="45"/>
      <c r="F46" s="45"/>
      <c r="G46" s="45"/>
      <c r="H46" s="46"/>
      <c r="I46" s="46"/>
      <c r="J46" s="46"/>
      <c r="K46" s="22"/>
      <c r="L46" s="45"/>
      <c r="M46" s="45"/>
      <c r="N46" s="45"/>
      <c r="O46" s="45"/>
      <c r="P46" s="46"/>
      <c r="Q46" s="46"/>
      <c r="R46" s="46"/>
      <c r="S46" s="32"/>
      <c r="T46" s="45"/>
      <c r="U46" s="45"/>
      <c r="V46" s="45"/>
      <c r="W46" s="45"/>
      <c r="X46" s="46"/>
      <c r="Y46" s="46"/>
      <c r="Z46" s="46"/>
      <c r="AA46" s="21"/>
      <c r="AB46" s="21"/>
      <c r="AC46" s="21"/>
    </row>
    <row r="47" spans="2:29" s="6" customFormat="1" ht="13.5">
      <c r="B47" s="18" t="s">
        <v>61</v>
      </c>
      <c r="C47" s="5"/>
      <c r="D47" s="2"/>
      <c r="E47" s="2"/>
      <c r="F47" s="2"/>
      <c r="G47" s="2"/>
      <c r="H47" s="2"/>
      <c r="I47" s="2"/>
      <c r="J47" s="2"/>
      <c r="K47" s="2"/>
      <c r="L47" s="2"/>
      <c r="M47" s="2"/>
      <c r="N47" s="2"/>
      <c r="O47" s="2"/>
      <c r="P47" s="2"/>
      <c r="Q47" s="2"/>
      <c r="R47" s="2"/>
      <c r="S47" s="2"/>
      <c r="T47" s="2"/>
      <c r="U47" s="2"/>
      <c r="V47" s="2"/>
      <c r="W47" s="2"/>
      <c r="X47" s="2"/>
      <c r="Y47" s="2"/>
      <c r="Z47" s="2"/>
      <c r="AA47" s="21"/>
      <c r="AB47" s="21"/>
      <c r="AC47" s="21"/>
    </row>
    <row r="48" spans="2:29" s="6" customFormat="1" ht="13.5">
      <c r="B48" s="18"/>
      <c r="C48" s="5" t="s">
        <v>11</v>
      </c>
      <c r="D48" s="2"/>
      <c r="E48" s="2"/>
      <c r="F48" s="2"/>
      <c r="G48" s="2"/>
      <c r="H48" s="2"/>
      <c r="I48" s="2"/>
      <c r="J48" s="2"/>
      <c r="K48" s="2"/>
      <c r="L48" s="2"/>
      <c r="M48" s="2"/>
      <c r="N48" s="2"/>
      <c r="O48" s="2"/>
      <c r="P48" s="2"/>
      <c r="Q48" s="2"/>
      <c r="R48" s="2"/>
      <c r="S48" s="2"/>
      <c r="T48" s="2"/>
      <c r="U48" s="2"/>
      <c r="V48" s="2"/>
      <c r="W48" s="2"/>
      <c r="X48" s="2"/>
      <c r="Y48" s="2"/>
      <c r="Z48" s="2"/>
      <c r="AA48" s="21"/>
      <c r="AB48" s="21"/>
      <c r="AC48" s="21"/>
    </row>
    <row r="49" spans="2:29" s="6" customFormat="1" ht="13.5">
      <c r="B49" s="18" t="s">
        <v>70</v>
      </c>
      <c r="C49" s="5"/>
      <c r="D49" s="2"/>
      <c r="E49" s="2"/>
      <c r="F49" s="2"/>
      <c r="G49" s="2"/>
      <c r="H49" s="2"/>
      <c r="I49" s="2"/>
      <c r="J49" s="2"/>
      <c r="K49" s="2"/>
      <c r="L49" s="2"/>
      <c r="M49" s="2"/>
      <c r="N49" s="2"/>
      <c r="O49" s="2"/>
      <c r="P49" s="2"/>
      <c r="Q49" s="2"/>
      <c r="R49" s="2"/>
      <c r="S49" s="2"/>
      <c r="T49" s="2"/>
      <c r="U49" s="2"/>
      <c r="V49" s="2"/>
      <c r="W49" s="2"/>
      <c r="X49" s="2"/>
      <c r="Y49" s="2"/>
      <c r="Z49" s="2"/>
      <c r="AA49" s="21"/>
      <c r="AB49" s="21"/>
      <c r="AC49" s="21"/>
    </row>
    <row r="50" spans="2:34" s="6" customFormat="1" ht="13.5">
      <c r="B50" s="5" t="s">
        <v>68</v>
      </c>
      <c r="C50" s="13"/>
      <c r="D50" s="2"/>
      <c r="E50" s="2"/>
      <c r="F50" s="2"/>
      <c r="G50" s="2"/>
      <c r="H50" s="2"/>
      <c r="I50" s="2"/>
      <c r="J50" s="2"/>
      <c r="K50" s="2"/>
      <c r="L50" s="2"/>
      <c r="M50" s="2"/>
      <c r="N50" s="2"/>
      <c r="O50" s="2"/>
      <c r="P50" s="2"/>
      <c r="Q50" s="2"/>
      <c r="R50" s="2"/>
      <c r="S50" s="2"/>
      <c r="T50" s="2"/>
      <c r="U50" s="2"/>
      <c r="V50" s="2"/>
      <c r="W50" s="2"/>
      <c r="X50" s="2"/>
      <c r="Y50" s="2"/>
      <c r="Z50" s="2"/>
      <c r="AA50" s="21"/>
      <c r="AB50" s="21"/>
      <c r="AC50" s="21"/>
      <c r="AH50" s="6" t="s">
        <v>50</v>
      </c>
    </row>
    <row r="51" spans="2:3" ht="12.75" customHeight="1">
      <c r="B51" s="5"/>
      <c r="C51" s="5" t="s">
        <v>63</v>
      </c>
    </row>
    <row r="52" spans="3:28" ht="15" customHeight="1">
      <c r="C52" s="5" t="s">
        <v>62</v>
      </c>
      <c r="W52" s="19"/>
      <c r="X52" s="19"/>
      <c r="Y52" s="19"/>
      <c r="Z52" s="4"/>
      <c r="AA52" s="4"/>
      <c r="AB52" s="4"/>
    </row>
    <row r="53" spans="3:25" s="2" customFormat="1" ht="15" customHeight="1" hidden="1">
      <c r="C53" s="5"/>
      <c r="W53" s="19"/>
      <c r="X53" s="19"/>
      <c r="Y53" s="19"/>
    </row>
    <row r="54" spans="23:28" ht="15" customHeight="1" hidden="1">
      <c r="W54" s="19"/>
      <c r="X54" s="19"/>
      <c r="Y54" s="19"/>
      <c r="Z54" s="4"/>
      <c r="AA54" s="4"/>
      <c r="AB54" s="4"/>
    </row>
    <row r="55" spans="23:33" ht="15" customHeight="1" hidden="1">
      <c r="W55" s="19"/>
      <c r="X55" s="19"/>
      <c r="Y55" s="19"/>
      <c r="Z55" s="4"/>
      <c r="AA55" s="4"/>
      <c r="AB55" s="4"/>
      <c r="AC55" s="38" t="s">
        <v>28</v>
      </c>
      <c r="AD55" s="38" t="s">
        <v>34</v>
      </c>
      <c r="AE55" s="38" t="s">
        <v>35</v>
      </c>
      <c r="AF55" s="38" t="s">
        <v>36</v>
      </c>
      <c r="AG55" s="58" t="s">
        <v>58</v>
      </c>
    </row>
    <row r="56" spans="23:33" ht="15" customHeight="1" hidden="1">
      <c r="W56" s="19"/>
      <c r="X56" s="19"/>
      <c r="Y56" s="19"/>
      <c r="Z56" s="4"/>
      <c r="AA56" s="4"/>
      <c r="AB56" s="4"/>
      <c r="AC56" s="38">
        <v>1</v>
      </c>
      <c r="AD56" s="39">
        <v>0.46</v>
      </c>
      <c r="AE56" s="39">
        <v>0.4</v>
      </c>
      <c r="AF56" s="38" t="s">
        <v>37</v>
      </c>
      <c r="AG56" s="39">
        <v>0.3</v>
      </c>
    </row>
    <row r="57" spans="23:33" ht="15" customHeight="1" hidden="1">
      <c r="W57" s="19"/>
      <c r="X57" s="19"/>
      <c r="Y57" s="19"/>
      <c r="Z57" s="4"/>
      <c r="AA57" s="4"/>
      <c r="AB57" s="4"/>
      <c r="AC57" s="38">
        <v>2</v>
      </c>
      <c r="AD57" s="39">
        <v>0.46</v>
      </c>
      <c r="AE57" s="39">
        <v>0.4</v>
      </c>
      <c r="AF57" s="38" t="s">
        <v>37</v>
      </c>
      <c r="AG57" s="59">
        <v>0.3</v>
      </c>
    </row>
    <row r="58" spans="23:33" ht="15" customHeight="1" hidden="1">
      <c r="W58" s="19"/>
      <c r="X58" s="19"/>
      <c r="Y58" s="19"/>
      <c r="Z58" s="4"/>
      <c r="AA58" s="4"/>
      <c r="AB58" s="4"/>
      <c r="AC58" s="38">
        <v>3</v>
      </c>
      <c r="AD58" s="39">
        <v>0.56</v>
      </c>
      <c r="AE58" s="39">
        <v>0.5</v>
      </c>
      <c r="AF58" s="38" t="s">
        <v>37</v>
      </c>
      <c r="AG58" s="59">
        <v>0.4</v>
      </c>
    </row>
    <row r="59" spans="23:33" ht="15" customHeight="1" hidden="1">
      <c r="W59" s="19"/>
      <c r="X59" s="19"/>
      <c r="Y59" s="19"/>
      <c r="Z59" s="4"/>
      <c r="AA59" s="4"/>
      <c r="AB59" s="4"/>
      <c r="AC59" s="38">
        <v>4</v>
      </c>
      <c r="AD59" s="39">
        <v>0.75</v>
      </c>
      <c r="AE59" s="39">
        <v>0.6</v>
      </c>
      <c r="AF59" s="38" t="s">
        <v>37</v>
      </c>
      <c r="AG59" s="59">
        <v>0.5</v>
      </c>
    </row>
    <row r="60" spans="23:33" ht="15" customHeight="1" hidden="1">
      <c r="W60" s="19"/>
      <c r="X60" s="19"/>
      <c r="Y60" s="19"/>
      <c r="Z60" s="4"/>
      <c r="AA60" s="4"/>
      <c r="AB60" s="4"/>
      <c r="AC60" s="38">
        <v>5</v>
      </c>
      <c r="AD60" s="39">
        <v>0.87</v>
      </c>
      <c r="AE60" s="39">
        <v>0.6</v>
      </c>
      <c r="AF60" s="40">
        <v>3</v>
      </c>
      <c r="AG60" s="59">
        <v>0.5</v>
      </c>
    </row>
    <row r="61" spans="29:33" ht="27" customHeight="1" hidden="1">
      <c r="AC61" s="38">
        <v>6</v>
      </c>
      <c r="AD61" s="39">
        <v>0.87</v>
      </c>
      <c r="AE61" s="39">
        <v>0.6</v>
      </c>
      <c r="AF61" s="40">
        <v>2.8</v>
      </c>
      <c r="AG61" s="59">
        <v>0.5</v>
      </c>
    </row>
    <row r="62" spans="29:33" ht="27" customHeight="1" hidden="1">
      <c r="AC62" s="38">
        <v>7</v>
      </c>
      <c r="AD62" s="39">
        <v>0.87</v>
      </c>
      <c r="AE62" s="39">
        <v>0.6</v>
      </c>
      <c r="AF62" s="40">
        <v>2.7</v>
      </c>
      <c r="AG62" s="59">
        <v>0.5</v>
      </c>
    </row>
    <row r="63" spans="29:33" ht="27" customHeight="1" hidden="1">
      <c r="AC63" s="38">
        <v>8</v>
      </c>
      <c r="AD63" s="38" t="s">
        <v>37</v>
      </c>
      <c r="AE63" s="38" t="s">
        <v>37</v>
      </c>
      <c r="AF63" s="40">
        <v>3.2</v>
      </c>
      <c r="AG63" s="38" t="s">
        <v>37</v>
      </c>
    </row>
  </sheetData>
  <sheetProtection selectLockedCells="1"/>
  <mergeCells count="131">
    <mergeCell ref="C44:E44"/>
    <mergeCell ref="F44:G44"/>
    <mergeCell ref="I44:K44"/>
    <mergeCell ref="L44:M44"/>
    <mergeCell ref="T22:Z22"/>
    <mergeCell ref="B22:L22"/>
    <mergeCell ref="P25:S25"/>
    <mergeCell ref="T25:Z25"/>
    <mergeCell ref="B25:L25"/>
    <mergeCell ref="M22:O22"/>
    <mergeCell ref="S40:Z40"/>
    <mergeCell ref="C42:E42"/>
    <mergeCell ref="F42:G42"/>
    <mergeCell ref="I42:K42"/>
    <mergeCell ref="L42:M42"/>
    <mergeCell ref="O42:Q42"/>
    <mergeCell ref="R42:S42"/>
    <mergeCell ref="U42:W42"/>
    <mergeCell ref="X42:Y42"/>
    <mergeCell ref="D38:E40"/>
    <mergeCell ref="F38:L38"/>
    <mergeCell ref="M38:O38"/>
    <mergeCell ref="P38:R38"/>
    <mergeCell ref="F39:L39"/>
    <mergeCell ref="M39:O39"/>
    <mergeCell ref="P39:R39"/>
    <mergeCell ref="F40:L40"/>
    <mergeCell ref="M40:O40"/>
    <mergeCell ref="P40:R40"/>
    <mergeCell ref="S35:Z35"/>
    <mergeCell ref="F36:L36"/>
    <mergeCell ref="M36:O36"/>
    <mergeCell ref="P36:R36"/>
    <mergeCell ref="F37:L37"/>
    <mergeCell ref="M37:O37"/>
    <mergeCell ref="P37:R37"/>
    <mergeCell ref="S37:Z37"/>
    <mergeCell ref="B32:L32"/>
    <mergeCell ref="M32:O32"/>
    <mergeCell ref="P32:S32"/>
    <mergeCell ref="T32:Z32"/>
    <mergeCell ref="B34:Z34"/>
    <mergeCell ref="B35:C40"/>
    <mergeCell ref="D35:E37"/>
    <mergeCell ref="F35:L35"/>
    <mergeCell ref="M35:O35"/>
    <mergeCell ref="P35:R35"/>
    <mergeCell ref="B30:L31"/>
    <mergeCell ref="M30:O30"/>
    <mergeCell ref="P30:S30"/>
    <mergeCell ref="T30:V30"/>
    <mergeCell ref="W30:Z30"/>
    <mergeCell ref="M31:O31"/>
    <mergeCell ref="P31:S31"/>
    <mergeCell ref="T31:V31"/>
    <mergeCell ref="W31:Z31"/>
    <mergeCell ref="B28:L28"/>
    <mergeCell ref="M28:Z28"/>
    <mergeCell ref="B29:L29"/>
    <mergeCell ref="M29:O29"/>
    <mergeCell ref="P29:S29"/>
    <mergeCell ref="T29:V29"/>
    <mergeCell ref="W29:Z29"/>
    <mergeCell ref="B24:L24"/>
    <mergeCell ref="M24:O24"/>
    <mergeCell ref="P24:S24"/>
    <mergeCell ref="T24:Z24"/>
    <mergeCell ref="B26:L26"/>
    <mergeCell ref="M26:S26"/>
    <mergeCell ref="T26:Z26"/>
    <mergeCell ref="M25:O25"/>
    <mergeCell ref="M20:Z20"/>
    <mergeCell ref="B21:L21"/>
    <mergeCell ref="M21:O21"/>
    <mergeCell ref="P21:S21"/>
    <mergeCell ref="T21:Z21"/>
    <mergeCell ref="B23:L23"/>
    <mergeCell ref="M23:O23"/>
    <mergeCell ref="P23:S23"/>
    <mergeCell ref="T23:Z23"/>
    <mergeCell ref="B18:L18"/>
    <mergeCell ref="M18:O18"/>
    <mergeCell ref="P18:S18"/>
    <mergeCell ref="T18:V18"/>
    <mergeCell ref="W18:Z18"/>
    <mergeCell ref="B19:L19"/>
    <mergeCell ref="M19:O19"/>
    <mergeCell ref="P19:S19"/>
    <mergeCell ref="T19:V19"/>
    <mergeCell ref="W19:Z19"/>
    <mergeCell ref="B16:L16"/>
    <mergeCell ref="M16:O16"/>
    <mergeCell ref="P16:S16"/>
    <mergeCell ref="T16:V16"/>
    <mergeCell ref="W16:Z16"/>
    <mergeCell ref="B17:L17"/>
    <mergeCell ref="M17:O17"/>
    <mergeCell ref="P17:S17"/>
    <mergeCell ref="T17:V17"/>
    <mergeCell ref="W17:Z17"/>
    <mergeCell ref="B13:Z13"/>
    <mergeCell ref="B14:L14"/>
    <mergeCell ref="M14:S14"/>
    <mergeCell ref="T14:Z14"/>
    <mergeCell ref="B15:L15"/>
    <mergeCell ref="M15:O15"/>
    <mergeCell ref="P15:S15"/>
    <mergeCell ref="T15:V15"/>
    <mergeCell ref="W15:Z15"/>
    <mergeCell ref="B10:D10"/>
    <mergeCell ref="E10:K10"/>
    <mergeCell ref="L10:P10"/>
    <mergeCell ref="Q10:R10"/>
    <mergeCell ref="S10:Y10"/>
    <mergeCell ref="B11:K11"/>
    <mergeCell ref="L11:R11"/>
    <mergeCell ref="E8:K8"/>
    <mergeCell ref="L8:R8"/>
    <mergeCell ref="S8:Y8"/>
    <mergeCell ref="B9:D9"/>
    <mergeCell ref="E9:K9"/>
    <mergeCell ref="L9:P9"/>
    <mergeCell ref="Q9:R9"/>
    <mergeCell ref="S9:W9"/>
    <mergeCell ref="X9:Y9"/>
    <mergeCell ref="B1:Z1"/>
    <mergeCell ref="B2:Z2"/>
    <mergeCell ref="B4:H4"/>
    <mergeCell ref="I4:Z4"/>
    <mergeCell ref="B7:D7"/>
    <mergeCell ref="F7:G7"/>
  </mergeCells>
  <conditionalFormatting sqref="L9:Y9">
    <cfRule type="expression" priority="7" dxfId="12" stopIfTrue="1">
      <formula>$E$7=8</formula>
    </cfRule>
  </conditionalFormatting>
  <conditionalFormatting sqref="L10:R10">
    <cfRule type="expression" priority="3" dxfId="9" stopIfTrue="1">
      <formula>$E$7=4</formula>
    </cfRule>
    <cfRule type="expression" priority="4" dxfId="9" stopIfTrue="1">
      <formula>$E$7=3</formula>
    </cfRule>
    <cfRule type="expression" priority="5" dxfId="9" stopIfTrue="1">
      <formula>$E$7=2</formula>
    </cfRule>
    <cfRule type="expression" priority="6" dxfId="9" stopIfTrue="1">
      <formula>$E$7=1</formula>
    </cfRule>
  </conditionalFormatting>
  <conditionalFormatting sqref="M29:O29">
    <cfRule type="containsBlanks" priority="11" dxfId="8" stopIfTrue="1">
      <formula>LEN(TRIM(M29))=0</formula>
    </cfRule>
  </conditionalFormatting>
  <conditionalFormatting sqref="T29:V29">
    <cfRule type="containsBlanks" priority="12" dxfId="7" stopIfTrue="1">
      <formula>LEN(TRIM(T29))=0</formula>
    </cfRule>
  </conditionalFormatting>
  <conditionalFormatting sqref="E7">
    <cfRule type="containsBlanks" priority="8" dxfId="6" stopIfTrue="1">
      <formula>LEN(TRIM(E7))=0</formula>
    </cfRule>
  </conditionalFormatting>
  <conditionalFormatting sqref="E9:K9">
    <cfRule type="containsBlanks" priority="13" dxfId="5" stopIfTrue="1">
      <formula>LEN(TRIM(E9))=0</formula>
    </cfRule>
  </conditionalFormatting>
  <conditionalFormatting sqref="E10:K10">
    <cfRule type="containsBlanks" priority="14" dxfId="4" stopIfTrue="1">
      <formula>LEN(TRIM(E10))=0</formula>
    </cfRule>
  </conditionalFormatting>
  <conditionalFormatting sqref="M15:O19">
    <cfRule type="containsBlanks" priority="2" dxfId="3" stopIfTrue="1">
      <formula>LEN(TRIM(M15))=0</formula>
    </cfRule>
  </conditionalFormatting>
  <conditionalFormatting sqref="T15:V19">
    <cfRule type="containsBlanks" priority="9" dxfId="2" stopIfTrue="1">
      <formula>LEN(TRIM(T15))=0</formula>
    </cfRule>
  </conditionalFormatting>
  <conditionalFormatting sqref="M21:O21 M22">
    <cfRule type="containsBlanks" priority="1" dxfId="1" stopIfTrue="1">
      <formula>LEN(TRIM(M21))=0</formula>
    </cfRule>
  </conditionalFormatting>
  <conditionalFormatting sqref="M23:O24 M25">
    <cfRule type="containsBlanks" priority="10" dxfId="0" stopIfTrue="1">
      <formula>LEN(TRIM(M23))=0</formula>
    </cfRule>
  </conditionalFormatting>
  <dataValidations count="1">
    <dataValidation type="list" allowBlank="1" showInputMessage="1" showErrorMessage="1" sqref="E7">
      <formula1>"1,2,3,4,5,6,7,8"</formula1>
    </dataValidation>
  </dataValidations>
  <printOptions/>
  <pageMargins left="0.7480314960629921" right="0.7480314960629921" top="0.7874015748031497" bottom="0.7874015748031497" header="0.5118110236220472" footer="0.31496062992125984"/>
  <pageSetup horizontalDpi="600" verticalDpi="600" orientation="portrait" paperSize="9" scale="72" r:id="rId2"/>
  <headerFooter alignWithMargins="0">
    <oddFooter>&amp;L201904一般財団法人茨城県建築センター</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ikjc13</dc:creator>
  <cp:keywords/>
  <dc:description/>
  <cp:lastModifiedBy>ikjc13</cp:lastModifiedBy>
  <cp:lastPrinted>2019-03-29T05:40:12Z</cp:lastPrinted>
  <dcterms:created xsi:type="dcterms:W3CDTF">2013-06-14T01:26:07Z</dcterms:created>
  <dcterms:modified xsi:type="dcterms:W3CDTF">2019-07-19T05:04:24Z</dcterms:modified>
  <cp:category/>
  <cp:version/>
  <cp:contentType/>
  <cp:contentStatus/>
</cp:coreProperties>
</file>